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filterPrivacy="1" defaultThemeVersion="124226"/>
  <xr:revisionPtr revIDLastSave="0" documentId="13_ncr:1_{3A363EAD-8D5F-484E-9FF1-BB574F4E2603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Красных Коммунаров 12" sheetId="23" r:id="rId1"/>
    <sheet name="Свободы 89" sheetId="22" r:id="rId2"/>
    <sheet name="Свободы 83а" sheetId="21" r:id="rId3"/>
    <sheet name="Победы 78" sheetId="20" r:id="rId4"/>
    <sheet name="Ново-Вокзальная 18" sheetId="19" r:id="rId5"/>
    <sheet name="Ново-Вокзальная 6" sheetId="17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3" l="1"/>
  <c r="I41" i="22"/>
  <c r="I39" i="22"/>
  <c r="I38" i="21"/>
  <c r="I41" i="20"/>
  <c r="I39" i="19"/>
  <c r="I39" i="17"/>
  <c r="I36" i="17"/>
  <c r="I18" i="23" l="1"/>
  <c r="I34" i="23" s="1"/>
  <c r="I15" i="23"/>
  <c r="I13" i="23"/>
  <c r="I21" i="23" s="1"/>
  <c r="I18" i="22"/>
  <c r="I15" i="22"/>
  <c r="I13" i="22"/>
  <c r="I24" i="23" l="1"/>
  <c r="I21" i="22"/>
  <c r="I24" i="22"/>
  <c r="A29" i="21" l="1"/>
  <c r="I18" i="21"/>
  <c r="I36" i="21" s="1"/>
  <c r="I15" i="21"/>
  <c r="I13" i="21"/>
  <c r="I39" i="20"/>
  <c r="I18" i="20"/>
  <c r="I15" i="20"/>
  <c r="I13" i="20"/>
  <c r="I21" i="20" s="1"/>
  <c r="I24" i="21" l="1"/>
  <c r="I21" i="21"/>
  <c r="I24" i="20"/>
  <c r="I44" i="19" l="1"/>
  <c r="I43" i="19"/>
  <c r="I18" i="19"/>
  <c r="I37" i="19" s="1"/>
  <c r="I15" i="19"/>
  <c r="I13" i="19"/>
  <c r="I21" i="19" l="1"/>
  <c r="I24" i="19"/>
  <c r="I33" i="17"/>
  <c r="I34" i="17"/>
  <c r="I35" i="17"/>
  <c r="I45" i="17"/>
  <c r="I44" i="17"/>
  <c r="I31" i="17" l="1"/>
  <c r="I30" i="17"/>
  <c r="I20" i="17" l="1"/>
  <c r="I16" i="17"/>
  <c r="I14" i="17"/>
  <c r="I13" i="17" s="1"/>
  <c r="I18" i="17" l="1"/>
  <c r="I38" i="17" s="1"/>
  <c r="I21" i="17" l="1"/>
  <c r="I15" i="17"/>
  <c r="I24" i="17" s="1"/>
</calcChain>
</file>

<file path=xl/sharedStrings.xml><?xml version="1.0" encoding="utf-8"?>
<sst xmlns="http://schemas.openxmlformats.org/spreadsheetml/2006/main" count="518" uniqueCount="81">
  <si>
    <t>Форма 2.8 Отчет об исполнении договора управления МКД</t>
  </si>
  <si>
    <t>Адрес:</t>
  </si>
  <si>
    <t>Дата заполнения/внесения изменений</t>
  </si>
  <si>
    <t>Дата начала отчетного периода</t>
  </si>
  <si>
    <t>Дата конца отчетного периода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</si>
  <si>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</si>
  <si>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</si>
  <si>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</si>
  <si>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</si>
  <si>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</si>
  <si>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</si>
  <si>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</si>
  <si>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</si>
  <si>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Получено денежных средств, в том числе: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</si>
  <si>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</si>
  <si>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</si>
  <si>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</si>
  <si>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</si>
  <si>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</si>
  <si>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</si>
  <si>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Годовая фактическая стоимость работ (услуг)</t>
  </si>
  <si>
    <t>Услуги управления</t>
  </si>
  <si>
    <t>Текущий ремонт</t>
  </si>
  <si>
    <t>*ТО ВДГО</t>
  </si>
  <si>
    <t>Начислено потребителями</t>
  </si>
  <si>
    <t>Оплачено потребителями</t>
  </si>
  <si>
    <t>Выполненные работы по текущему ремонту</t>
  </si>
  <si>
    <t>Информация о наличии претензий по качеству предоставленных коммунальных услуг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</si>
  <si>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</si>
  <si>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</si>
  <si>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</si>
  <si>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производственного пересчета</t>
  </si>
  <si>
    <t>Претензионно-исковая работа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</si>
  <si>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</si>
  <si>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</si>
  <si>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</si>
  <si>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Ул. Ново-Вокзальная, д.6</t>
  </si>
  <si>
    <t>Выезд аварийной бригады</t>
  </si>
  <si>
    <t>Дезинсекция</t>
  </si>
  <si>
    <t>Кронирование и обрезка деревьев</t>
  </si>
  <si>
    <t>Очистка территории от снега и наледи</t>
  </si>
  <si>
    <t>Покос</t>
  </si>
  <si>
    <t>Проверка вентиляции</t>
  </si>
  <si>
    <t>ТО сантехники и канализации</t>
  </si>
  <si>
    <t>Уборка МОП и придомовой территории</t>
  </si>
  <si>
    <t xml:space="preserve">Ремонт окон </t>
  </si>
  <si>
    <t>Услуги АГП</t>
  </si>
  <si>
    <t xml:space="preserve">Замена стояка центрального отопления в квартире через перекрытие </t>
  </si>
  <si>
    <t xml:space="preserve">Ревизия теплоузла с изменением теплового контура </t>
  </si>
  <si>
    <t>Ремонт водосточной системы</t>
  </si>
  <si>
    <t xml:space="preserve">Очистка подвала </t>
  </si>
  <si>
    <t>Матриалы на текущий ремонт</t>
  </si>
  <si>
    <t>Ул. Ново-Вокзальная, д.18</t>
  </si>
  <si>
    <t>Комиссия банка</t>
  </si>
  <si>
    <t>Работа с ГИС ЖКХ</t>
  </si>
  <si>
    <t xml:space="preserve">Замена остекления двух оконных створок (со штапиком+снятие и установка) </t>
  </si>
  <si>
    <t>Прочистка канализационного выпуска п№2, промывка уличного колодца от ила, прочистка уличной магистрали</t>
  </si>
  <si>
    <t>Техническое обслуживание теплового узла</t>
  </si>
  <si>
    <t>Ревизия теплоузла с изменением теплового контура  (сварочные работы)</t>
  </si>
  <si>
    <t>Ул. Победы, д.78</t>
  </si>
  <si>
    <t>Дератизация</t>
  </si>
  <si>
    <t xml:space="preserve">Восстановление лестничного марша-ступени на 1 этаже 4 подъезда </t>
  </si>
  <si>
    <t>Частичный ремонт над квартирами 37,79</t>
  </si>
  <si>
    <t xml:space="preserve">Заливка уличного дверного порожка подъезда №4 бетоном </t>
  </si>
  <si>
    <t xml:space="preserve">Ремонт и замена замков в подвале п№4,5, остекленение створок на 5 этаже п№4 </t>
  </si>
  <si>
    <t>Ул. Свободы, д.83а</t>
  </si>
  <si>
    <t>26 958,08</t>
  </si>
  <si>
    <t xml:space="preserve">Восстановление и ремонт патерны с люком </t>
  </si>
  <si>
    <t xml:space="preserve">Устройство железобетонного поребрика для отвода дождевой воды </t>
  </si>
  <si>
    <t>Ул. Свободы, д.89</t>
  </si>
  <si>
    <t>Вознаграждение председателя</t>
  </si>
  <si>
    <t>Сварочные работы</t>
  </si>
  <si>
    <t>Ул. Красных Коммунаров, д.12</t>
  </si>
  <si>
    <t xml:space="preserve">Замена соединительной резьбы радиаторов 1 этаж 4подъезда. Сварочные работы. </t>
  </si>
  <si>
    <t xml:space="preserve">Кирпичная кладка по закрытию вентиляционногоотверстия уличной шахты на прилегающей территории </t>
  </si>
  <si>
    <t>Ремонт электропроводки</t>
  </si>
  <si>
    <t>Утепление межтамбурных дверей, остекленение подъездых и подвальных рам, закрытие смотровых окон чердачных помещений</t>
  </si>
  <si>
    <t>Очистка выпуска канализации механическим способом</t>
  </si>
  <si>
    <t>Утепление межтамбурных дверей, закрытие смотровых окон чердачных помещений</t>
  </si>
  <si>
    <t>Материалы на содержание</t>
  </si>
  <si>
    <t>Утепление межтамбурных дверей,закрытие смотровых окон чердачных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</si>
</sst>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161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8" xfId="0" applyFont="1" applyBorder="1" applyAlignment="1">
      <alignment horizontal="center" wrapText="1"/>
    </xf>
    <xf numFmtId="0" fontId="3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4" fontId="0" fillId="0" borderId="0" xfId="0" applyNumberFormat="1"/>
    <xf numFmtId="0" fontId="3" fillId="3" borderId="8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0" fillId="3" borderId="0" xfId="0" applyFill="1"/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2" fontId="3" fillId="2" borderId="1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/>
    </xf>
    <xf numFmtId="2" fontId="3" fillId="2" borderId="5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3" fillId="0" borderId="23" xfId="0" applyNumberFormat="1" applyFont="1" applyBorder="1" applyAlignment="1">
      <alignment horizontal="left" wrapText="1"/>
    </xf>
    <xf numFmtId="0" fontId="3" fillId="3" borderId="23" xfId="0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left" wrapText="1"/>
    </xf>
    <xf numFmtId="49" fontId="3" fillId="0" borderId="9" xfId="0" applyNumberFormat="1" applyFont="1" applyBorder="1" applyAlignment="1">
      <alignment horizontal="left" wrapText="1"/>
    </xf>
    <xf numFmtId="49" fontId="3" fillId="0" borderId="10" xfId="0" applyNumberFormat="1" applyFont="1" applyBorder="1" applyAlignment="1">
      <alignment horizontal="left" wrapText="1"/>
    </xf>
    <xf numFmtId="4" fontId="3" fillId="2" borderId="23" xfId="0" applyNumberFormat="1" applyFont="1" applyFill="1" applyBorder="1" applyAlignment="1">
      <alignment horizontal="center"/>
    </xf>
    <xf numFmtId="2" fontId="0" fillId="3" borderId="23" xfId="0" applyNumberForma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4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2" fontId="3" fillId="3" borderId="5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/>
    </xf>
    <xf numFmtId="49" fontId="3" fillId="0" borderId="5" xfId="0" applyNumberFormat="1" applyFont="1" applyBorder="1" applyAlignment="1">
      <alignment horizontal="left" wrapText="1"/>
    </xf>
    <xf numFmtId="4" fontId="3" fillId="2" borderId="5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4" fontId="3" fillId="3" borderId="4" xfId="0" applyNumberFormat="1" applyFont="1" applyFill="1" applyBorder="1" applyAlignment="1">
      <alignment horizontal="center"/>
    </xf>
    <xf numFmtId="4" fontId="3" fillId="3" borderId="9" xfId="0" applyNumberFormat="1" applyFont="1" applyFill="1" applyBorder="1" applyAlignment="1">
      <alignment horizontal="center"/>
    </xf>
    <xf numFmtId="4" fontId="3" fillId="3" borderId="10" xfId="0" applyNumberFormat="1" applyFont="1" applyFill="1" applyBorder="1" applyAlignment="1">
      <alignment horizontal="center"/>
    </xf>
    <xf numFmtId="4" fontId="3" fillId="3" borderId="23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" fontId="3" fillId="3" borderId="24" xfId="0" applyNumberFormat="1" applyFont="1" applyFill="1" applyBorder="1" applyAlignment="1">
      <alignment horizontal="center"/>
    </xf>
    <xf numFmtId="0" fontId="3" fillId="3" borderId="24" xfId="0" applyFont="1" applyFill="1" applyBorder="1" applyAlignment="1">
      <alignment horizontal="left" vertical="center"/>
    </xf>
    <xf numFmtId="49" fontId="3" fillId="0" borderId="3" xfId="0" applyNumberFormat="1" applyFont="1" applyBorder="1" applyAlignment="1">
      <alignment horizontal="left" wrapText="1"/>
    </xf>
    <xf numFmtId="4" fontId="3" fillId="3" borderId="3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left" wrapText="1"/>
    </xf>
    <xf numFmtId="4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4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14" fontId="3" fillId="3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left"/>
    </xf>
    <xf numFmtId="14" fontId="3" fillId="3" borderId="5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wrapText="1"/>
    </xf>
    <xf numFmtId="49" fontId="3" fillId="0" borderId="12" xfId="0" applyNumberFormat="1" applyFont="1" applyBorder="1" applyAlignment="1">
      <alignment horizontal="left" wrapText="1"/>
    </xf>
    <xf numFmtId="49" fontId="3" fillId="0" borderId="17" xfId="0" applyNumberFormat="1" applyFont="1" applyBorder="1" applyAlignment="1">
      <alignment horizontal="left" wrapText="1"/>
    </xf>
    <xf numFmtId="4" fontId="3" fillId="2" borderId="12" xfId="0" applyNumberFormat="1" applyFont="1" applyFill="1" applyBorder="1" applyAlignment="1">
      <alignment horizontal="center"/>
    </xf>
    <xf numFmtId="0" fontId="3" fillId="3" borderId="16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20" xfId="0" applyFont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0" borderId="27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4" fontId="3" fillId="3" borderId="2" xfId="0" applyNumberFormat="1" applyFont="1" applyFill="1" applyBorder="1" applyAlignment="1">
      <alignment horizontal="center"/>
    </xf>
    <xf numFmtId="4" fontId="3" fillId="3" borderId="27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2" fontId="0" fillId="3" borderId="4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4" fontId="7" fillId="3" borderId="23" xfId="1" applyNumberFormat="1" applyFont="1" applyFill="1" applyBorder="1" applyAlignment="1">
      <alignment horizontal="center" vertical="top" wrapText="1"/>
    </xf>
    <xf numFmtId="4" fontId="0" fillId="3" borderId="23" xfId="0" applyNumberFormat="1" applyFill="1" applyBorder="1" applyAlignment="1">
      <alignment horizontal="center"/>
    </xf>
    <xf numFmtId="0" fontId="3" fillId="3" borderId="23" xfId="0" applyFont="1" applyFill="1" applyBorder="1" applyAlignment="1">
      <alignment horizontal="left" wrapText="1"/>
    </xf>
    <xf numFmtId="4" fontId="3" fillId="3" borderId="23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4" fontId="3" fillId="3" borderId="8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 vertical="center"/>
    </xf>
    <xf numFmtId="49" fontId="3" fillId="0" borderId="7" xfId="0" applyNumberFormat="1" applyFont="1" applyBorder="1" applyAlignment="1">
      <alignment horizontal="left" wrapText="1"/>
    </xf>
    <xf numFmtId="4" fontId="3" fillId="3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 vertical="center"/>
    </xf>
    <xf numFmtId="4" fontId="8" fillId="3" borderId="23" xfId="1" applyNumberFormat="1" applyFont="1" applyFill="1" applyBorder="1" applyAlignment="1">
      <alignment horizontal="center" vertical="top" wrapText="1"/>
    </xf>
    <xf numFmtId="0" fontId="3" fillId="0" borderId="23" xfId="0" applyFont="1" applyBorder="1" applyAlignment="1">
      <alignment horizontal="left" wrapText="1"/>
    </xf>
    <xf numFmtId="0" fontId="3" fillId="3" borderId="2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/>
    </xf>
    <xf numFmtId="14" fontId="3" fillId="3" borderId="24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2" fontId="3" fillId="2" borderId="24" xfId="0" applyNumberFormat="1" applyFont="1" applyFill="1" applyBorder="1" applyAlignment="1">
      <alignment horizontal="center"/>
    </xf>
    <xf numFmtId="49" fontId="3" fillId="0" borderId="19" xfId="0" applyNumberFormat="1" applyFont="1" applyBorder="1" applyAlignment="1">
      <alignment horizontal="left" wrapText="1"/>
    </xf>
    <xf numFmtId="49" fontId="3" fillId="0" borderId="13" xfId="0" applyNumberFormat="1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left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0" fillId="3" borderId="19" xfId="0" applyNumberFormat="1" applyFill="1" applyBorder="1" applyAlignment="1">
      <alignment horizontal="center"/>
    </xf>
    <xf numFmtId="2" fontId="0" fillId="3" borderId="13" xfId="0" applyNumberFormat="1" applyFill="1" applyBorder="1" applyAlignment="1">
      <alignment horizontal="center"/>
    </xf>
    <xf numFmtId="2" fontId="0" fillId="3" borderId="18" xfId="0" applyNumberFormat="1" applyFill="1" applyBorder="1" applyAlignment="1">
      <alignment horizontal="center"/>
    </xf>
    <xf numFmtId="3" fontId="3" fillId="3" borderId="24" xfId="0" applyNumberFormat="1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14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0" fillId="3" borderId="19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4" fontId="3" fillId="2" borderId="19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2" borderId="18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4" fontId="3" fillId="2" borderId="7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Победы 78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opLeftCell="A16" zoomScaleNormal="100" workbookViewId="0">
      <selection activeCell="I36" sqref="I36:K36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5" width="10" bestFit="1" customWidth="1"/>
  </cols>
  <sheetData>
    <row r="1" spans="1:14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86" t="s">
        <v>1</v>
      </c>
      <c r="B3" s="86"/>
      <c r="C3" s="86"/>
      <c r="D3" s="86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72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87" t="s">
        <v>2</v>
      </c>
      <c r="C6" s="87"/>
      <c r="D6" s="87"/>
      <c r="E6" s="87"/>
      <c r="F6" s="87"/>
      <c r="G6" s="87"/>
      <c r="H6" s="87"/>
      <c r="I6" s="88">
        <v>46066</v>
      </c>
      <c r="J6" s="88"/>
      <c r="K6" s="88"/>
      <c r="L6" s="88"/>
      <c r="M6" s="88"/>
      <c r="N6" s="88"/>
    </row>
    <row r="7" spans="1:14" x14ac:dyDescent="0.3">
      <c r="A7" s="9">
        <v>2</v>
      </c>
      <c r="B7" s="89" t="s">
        <v>3</v>
      </c>
      <c r="C7" s="89"/>
      <c r="D7" s="89"/>
      <c r="E7" s="89"/>
      <c r="F7" s="89"/>
      <c r="G7" s="89"/>
      <c r="H7" s="89"/>
      <c r="I7" s="90">
        <v>45931</v>
      </c>
      <c r="J7" s="90"/>
      <c r="K7" s="90"/>
      <c r="L7" s="90"/>
      <c r="M7" s="90"/>
      <c r="N7" s="90"/>
    </row>
    <row r="8" spans="1:14" x14ac:dyDescent="0.3">
      <c r="A8" s="10">
        <v>3</v>
      </c>
      <c r="B8" s="92" t="s">
        <v>4</v>
      </c>
      <c r="C8" s="92"/>
      <c r="D8" s="92"/>
      <c r="E8" s="92"/>
      <c r="F8" s="92"/>
      <c r="G8" s="92"/>
      <c r="H8" s="92"/>
      <c r="I8" s="93">
        <v>46022</v>
      </c>
      <c r="J8" s="93"/>
      <c r="K8" s="93"/>
      <c r="L8" s="93"/>
      <c r="M8" s="93"/>
      <c r="N8" s="93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65" t="s">
        <v>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94" t="s">
        <v>6</v>
      </c>
      <c r="C12" s="94"/>
      <c r="D12" s="94"/>
      <c r="E12" s="94"/>
      <c r="F12" s="94"/>
      <c r="G12" s="94"/>
      <c r="H12" s="94"/>
      <c r="I12" s="95"/>
      <c r="J12" s="95"/>
      <c r="K12" s="95"/>
      <c r="L12" s="96" t="s">
        <v>7</v>
      </c>
      <c r="M12" s="96"/>
      <c r="N12" s="96"/>
    </row>
    <row r="13" spans="1:14" x14ac:dyDescent="0.3">
      <c r="A13" s="24">
        <v>5</v>
      </c>
      <c r="B13" s="84" t="s">
        <v>8</v>
      </c>
      <c r="C13" s="84"/>
      <c r="D13" s="84"/>
      <c r="E13" s="84"/>
      <c r="F13" s="84"/>
      <c r="G13" s="84"/>
      <c r="H13" s="84"/>
      <c r="I13" s="79">
        <f>I14*-1</f>
        <v>0</v>
      </c>
      <c r="J13" s="79"/>
      <c r="K13" s="79"/>
      <c r="L13" s="62" t="s">
        <v>7</v>
      </c>
      <c r="M13" s="62"/>
      <c r="N13" s="62"/>
    </row>
    <row r="14" spans="1:14" ht="29.25" customHeight="1" x14ac:dyDescent="0.3">
      <c r="A14" s="24">
        <v>6</v>
      </c>
      <c r="B14" s="84" t="s">
        <v>9</v>
      </c>
      <c r="C14" s="84"/>
      <c r="D14" s="84"/>
      <c r="E14" s="84"/>
      <c r="F14" s="84"/>
      <c r="G14" s="84"/>
      <c r="H14" s="84"/>
      <c r="I14" s="83">
        <v>0</v>
      </c>
      <c r="J14" s="83"/>
      <c r="K14" s="83"/>
      <c r="L14" s="62" t="s">
        <v>7</v>
      </c>
      <c r="M14" s="62"/>
      <c r="N14" s="62"/>
    </row>
    <row r="15" spans="1:14" ht="35.25" customHeight="1" x14ac:dyDescent="0.3">
      <c r="A15" s="24">
        <v>7</v>
      </c>
      <c r="B15" s="91" t="s">
        <v>10</v>
      </c>
      <c r="C15" s="91"/>
      <c r="D15" s="91"/>
      <c r="E15" s="91"/>
      <c r="F15" s="91"/>
      <c r="G15" s="91"/>
      <c r="H15" s="91"/>
      <c r="I15" s="81">
        <f>I16+I17</f>
        <v>288753.04000000004</v>
      </c>
      <c r="J15" s="81"/>
      <c r="K15" s="81"/>
      <c r="L15" s="82" t="s">
        <v>7</v>
      </c>
      <c r="M15" s="82"/>
      <c r="N15" s="82"/>
    </row>
    <row r="16" spans="1:14" x14ac:dyDescent="0.3">
      <c r="A16" s="24">
        <v>8</v>
      </c>
      <c r="B16" s="78" t="s">
        <v>11</v>
      </c>
      <c r="C16" s="78"/>
      <c r="D16" s="78"/>
      <c r="E16" s="78"/>
      <c r="F16" s="78"/>
      <c r="G16" s="78"/>
      <c r="H16" s="78"/>
      <c r="I16" s="83">
        <v>183967.44</v>
      </c>
      <c r="J16" s="83"/>
      <c r="K16" s="83"/>
      <c r="L16" s="62" t="s">
        <v>7</v>
      </c>
      <c r="M16" s="62"/>
      <c r="N16" s="62"/>
    </row>
    <row r="17" spans="1:15" x14ac:dyDescent="0.3">
      <c r="A17" s="24">
        <v>9</v>
      </c>
      <c r="B17" s="78" t="s">
        <v>12</v>
      </c>
      <c r="C17" s="78"/>
      <c r="D17" s="78"/>
      <c r="E17" s="78"/>
      <c r="F17" s="78"/>
      <c r="G17" s="78"/>
      <c r="H17" s="78"/>
      <c r="I17" s="83">
        <v>104785.60000000001</v>
      </c>
      <c r="J17" s="83"/>
      <c r="K17" s="83"/>
      <c r="L17" s="62" t="s">
        <v>7</v>
      </c>
      <c r="M17" s="62"/>
      <c r="N17" s="62"/>
    </row>
    <row r="18" spans="1:15" x14ac:dyDescent="0.3">
      <c r="A18" s="24">
        <v>10</v>
      </c>
      <c r="B18" s="80" t="s">
        <v>13</v>
      </c>
      <c r="C18" s="80"/>
      <c r="D18" s="80"/>
      <c r="E18" s="80"/>
      <c r="F18" s="80"/>
      <c r="G18" s="80"/>
      <c r="H18" s="80"/>
      <c r="I18" s="81">
        <f>I19+I20</f>
        <v>124374.96</v>
      </c>
      <c r="J18" s="81"/>
      <c r="K18" s="81"/>
      <c r="L18" s="82" t="s">
        <v>7</v>
      </c>
      <c r="M18" s="82"/>
      <c r="N18" s="82"/>
    </row>
    <row r="19" spans="1:15" x14ac:dyDescent="0.3">
      <c r="A19" s="24">
        <v>11</v>
      </c>
      <c r="B19" s="78" t="s">
        <v>11</v>
      </c>
      <c r="C19" s="78"/>
      <c r="D19" s="78"/>
      <c r="E19" s="78"/>
      <c r="F19" s="78"/>
      <c r="G19" s="78"/>
      <c r="H19" s="78"/>
      <c r="I19" s="83">
        <v>78124.100000000006</v>
      </c>
      <c r="J19" s="83"/>
      <c r="K19" s="83"/>
      <c r="L19" s="62" t="s">
        <v>7</v>
      </c>
      <c r="M19" s="62"/>
      <c r="N19" s="62"/>
    </row>
    <row r="20" spans="1:15" x14ac:dyDescent="0.3">
      <c r="A20" s="24">
        <v>12</v>
      </c>
      <c r="B20" s="78" t="s">
        <v>12</v>
      </c>
      <c r="C20" s="78"/>
      <c r="D20" s="78"/>
      <c r="E20" s="78"/>
      <c r="F20" s="78"/>
      <c r="G20" s="78"/>
      <c r="H20" s="78"/>
      <c r="I20" s="83">
        <v>46250.86</v>
      </c>
      <c r="J20" s="83"/>
      <c r="K20" s="83"/>
      <c r="L20" s="62" t="s">
        <v>7</v>
      </c>
      <c r="M20" s="62"/>
      <c r="N20" s="62"/>
    </row>
    <row r="21" spans="1:15" x14ac:dyDescent="0.3">
      <c r="A21" s="24">
        <v>13</v>
      </c>
      <c r="B21" s="80" t="s">
        <v>14</v>
      </c>
      <c r="C21" s="80"/>
      <c r="D21" s="80"/>
      <c r="E21" s="80"/>
      <c r="F21" s="80"/>
      <c r="G21" s="80"/>
      <c r="H21" s="80"/>
      <c r="I21" s="81">
        <f>I13+I18</f>
        <v>124374.96</v>
      </c>
      <c r="J21" s="81"/>
      <c r="K21" s="81"/>
      <c r="L21" s="82" t="s">
        <v>7</v>
      </c>
      <c r="M21" s="82"/>
      <c r="N21" s="82"/>
    </row>
    <row r="22" spans="1:15" x14ac:dyDescent="0.3">
      <c r="A22" s="24">
        <v>14</v>
      </c>
      <c r="B22" s="78" t="s">
        <v>15</v>
      </c>
      <c r="C22" s="78"/>
      <c r="D22" s="78"/>
      <c r="E22" s="78"/>
      <c r="F22" s="78"/>
      <c r="G22" s="78"/>
      <c r="H22" s="78"/>
      <c r="I22" s="79"/>
      <c r="J22" s="79"/>
      <c r="K22" s="79"/>
      <c r="L22" s="62" t="s">
        <v>7</v>
      </c>
      <c r="M22" s="62"/>
      <c r="N22" s="62"/>
    </row>
    <row r="23" spans="1:15" x14ac:dyDescent="0.3">
      <c r="A23" s="24">
        <v>15</v>
      </c>
      <c r="B23" s="78" t="s">
        <v>16</v>
      </c>
      <c r="C23" s="78"/>
      <c r="D23" s="78"/>
      <c r="E23" s="78"/>
      <c r="F23" s="78"/>
      <c r="G23" s="78"/>
      <c r="H23" s="78"/>
      <c r="I23" s="79"/>
      <c r="J23" s="79"/>
      <c r="K23" s="79"/>
      <c r="L23" s="62" t="s">
        <v>7</v>
      </c>
      <c r="M23" s="62"/>
      <c r="N23" s="62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164378.08000000002</v>
      </c>
      <c r="J24" s="64"/>
      <c r="K24" s="64"/>
      <c r="L24" s="58" t="s">
        <v>7</v>
      </c>
      <c r="M24" s="58"/>
      <c r="N24" s="58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65" t="s">
        <v>18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9"/>
      <c r="B28" s="73" t="s">
        <v>19</v>
      </c>
      <c r="C28" s="73"/>
      <c r="D28" s="73"/>
      <c r="E28" s="73"/>
      <c r="F28" s="73"/>
      <c r="G28" s="73"/>
      <c r="H28" s="73"/>
      <c r="I28" s="74" t="s">
        <v>20</v>
      </c>
      <c r="J28" s="74"/>
      <c r="K28" s="74"/>
      <c r="L28" s="74"/>
      <c r="M28" s="74"/>
      <c r="N28" s="74"/>
    </row>
    <row r="29" spans="1:15" x14ac:dyDescent="0.3">
      <c r="A29" s="29">
        <v>17</v>
      </c>
      <c r="B29" s="75" t="s">
        <v>37</v>
      </c>
      <c r="C29" s="75"/>
      <c r="D29" s="75"/>
      <c r="E29" s="75"/>
      <c r="F29" s="75"/>
      <c r="G29" s="75"/>
      <c r="H29" s="75"/>
      <c r="I29" s="76">
        <v>58000</v>
      </c>
      <c r="J29" s="76"/>
      <c r="K29" s="76"/>
      <c r="L29" s="77" t="s">
        <v>7</v>
      </c>
      <c r="M29" s="77"/>
      <c r="N29" s="77"/>
    </row>
    <row r="30" spans="1:15" ht="15" customHeight="1" x14ac:dyDescent="0.3">
      <c r="A30" s="36">
        <v>18</v>
      </c>
      <c r="B30" s="49" t="s">
        <v>40</v>
      </c>
      <c r="C30" s="50"/>
      <c r="D30" s="50"/>
      <c r="E30" s="50"/>
      <c r="F30" s="50"/>
      <c r="G30" s="50"/>
      <c r="H30" s="51"/>
      <c r="I30" s="66">
        <v>6000</v>
      </c>
      <c r="J30" s="67"/>
      <c r="K30" s="68"/>
      <c r="L30" s="62" t="s">
        <v>7</v>
      </c>
      <c r="M30" s="62"/>
      <c r="N30" s="62"/>
    </row>
    <row r="31" spans="1:15" ht="33.75" customHeight="1" x14ac:dyDescent="0.3">
      <c r="A31" s="30">
        <v>19</v>
      </c>
      <c r="B31" s="49" t="s">
        <v>42</v>
      </c>
      <c r="C31" s="50"/>
      <c r="D31" s="50"/>
      <c r="E31" s="50"/>
      <c r="F31" s="50"/>
      <c r="G31" s="50"/>
      <c r="H31" s="51"/>
      <c r="I31" s="66">
        <v>5250</v>
      </c>
      <c r="J31" s="67"/>
      <c r="K31" s="68"/>
      <c r="L31" s="62" t="s">
        <v>7</v>
      </c>
      <c r="M31" s="62"/>
      <c r="N31" s="62"/>
    </row>
    <row r="32" spans="1:15" ht="15" customHeight="1" x14ac:dyDescent="0.3">
      <c r="A32" s="30">
        <v>20</v>
      </c>
      <c r="B32" s="49" t="s">
        <v>43</v>
      </c>
      <c r="C32" s="50"/>
      <c r="D32" s="50"/>
      <c r="E32" s="50"/>
      <c r="F32" s="50"/>
      <c r="G32" s="50"/>
      <c r="H32" s="51"/>
      <c r="I32" s="66">
        <v>15000</v>
      </c>
      <c r="J32" s="67"/>
      <c r="K32" s="68"/>
      <c r="L32" s="62" t="s">
        <v>7</v>
      </c>
      <c r="M32" s="62"/>
      <c r="N32" s="62"/>
    </row>
    <row r="33" spans="1:14" ht="15" customHeight="1" x14ac:dyDescent="0.3">
      <c r="A33" s="30">
        <v>21</v>
      </c>
      <c r="B33" s="47" t="s">
        <v>79</v>
      </c>
      <c r="C33" s="47"/>
      <c r="D33" s="47"/>
      <c r="E33" s="47"/>
      <c r="F33" s="47"/>
      <c r="G33" s="47"/>
      <c r="H33" s="47"/>
      <c r="I33" s="69">
        <v>8634.9599999999991</v>
      </c>
      <c r="J33" s="69"/>
      <c r="K33" s="69"/>
      <c r="L33" s="48" t="s">
        <v>7</v>
      </c>
      <c r="M33" s="48"/>
      <c r="N33" s="48"/>
    </row>
    <row r="34" spans="1:14" ht="15" customHeight="1" x14ac:dyDescent="0.3">
      <c r="A34" s="30">
        <v>22</v>
      </c>
      <c r="B34" s="49" t="s">
        <v>53</v>
      </c>
      <c r="C34" s="50"/>
      <c r="D34" s="50"/>
      <c r="E34" s="50"/>
      <c r="F34" s="50"/>
      <c r="G34" s="50"/>
      <c r="H34" s="51"/>
      <c r="I34" s="66">
        <f>121159.61*I18/4156508.51</f>
        <v>3625.4518933646068</v>
      </c>
      <c r="J34" s="67"/>
      <c r="K34" s="68"/>
      <c r="L34" s="62" t="s">
        <v>7</v>
      </c>
      <c r="M34" s="62"/>
      <c r="N34" s="62"/>
    </row>
    <row r="35" spans="1:14" ht="15" customHeight="1" x14ac:dyDescent="0.3">
      <c r="A35" s="30">
        <v>23</v>
      </c>
      <c r="B35" s="49" t="s">
        <v>21</v>
      </c>
      <c r="C35" s="50"/>
      <c r="D35" s="50"/>
      <c r="E35" s="50"/>
      <c r="F35" s="50"/>
      <c r="G35" s="50"/>
      <c r="H35" s="51"/>
      <c r="I35" s="70">
        <v>86565.54</v>
      </c>
      <c r="J35" s="71"/>
      <c r="K35" s="72"/>
      <c r="L35" s="62" t="s">
        <v>7</v>
      </c>
      <c r="M35" s="62"/>
      <c r="N35" s="62"/>
    </row>
    <row r="36" spans="1:14" ht="15" customHeight="1" x14ac:dyDescent="0.3">
      <c r="A36" s="31">
        <v>24</v>
      </c>
      <c r="B36" s="63" t="s">
        <v>22</v>
      </c>
      <c r="C36" s="63"/>
      <c r="D36" s="63"/>
      <c r="E36" s="63"/>
      <c r="F36" s="63"/>
      <c r="G36" s="63"/>
      <c r="H36" s="63"/>
      <c r="I36" s="64">
        <f>61373+8360</f>
        <v>69733</v>
      </c>
      <c r="J36" s="64"/>
      <c r="K36" s="64"/>
      <c r="L36" s="58" t="s">
        <v>7</v>
      </c>
      <c r="M36" s="58"/>
      <c r="N36" s="58"/>
    </row>
    <row r="37" spans="1:14" x14ac:dyDescent="0.3">
      <c r="A37" s="4"/>
      <c r="B37" s="4"/>
      <c r="C37" s="4"/>
      <c r="D37" s="4"/>
      <c r="E37" s="4"/>
      <c r="F37" s="4"/>
      <c r="G37" s="4"/>
      <c r="H37" s="4"/>
      <c r="I37" s="17"/>
      <c r="J37" s="17"/>
      <c r="K37" s="14"/>
      <c r="L37" s="15"/>
      <c r="M37" s="15"/>
      <c r="N37" s="15"/>
    </row>
    <row r="38" spans="1:14" x14ac:dyDescent="0.3">
      <c r="A38" s="65" t="s">
        <v>23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</row>
    <row r="39" spans="1:14" x14ac:dyDescent="0.3">
      <c r="A39" s="4"/>
      <c r="B39" s="4"/>
      <c r="C39" s="4"/>
      <c r="D39" s="4"/>
      <c r="E39" s="4"/>
      <c r="F39" s="4"/>
      <c r="G39" s="4"/>
      <c r="H39" s="4"/>
      <c r="I39" s="17"/>
      <c r="J39" s="17"/>
      <c r="K39" s="14"/>
      <c r="L39" s="15"/>
      <c r="M39" s="15"/>
      <c r="N39" s="15"/>
    </row>
    <row r="40" spans="1:14" x14ac:dyDescent="0.3">
      <c r="A40" s="8">
        <v>25</v>
      </c>
      <c r="B40" s="42" t="s">
        <v>24</v>
      </c>
      <c r="C40" s="42"/>
      <c r="D40" s="42"/>
      <c r="E40" s="42"/>
      <c r="F40" s="42"/>
      <c r="G40" s="42"/>
      <c r="H40" s="42"/>
      <c r="I40" s="43">
        <v>16357.96</v>
      </c>
      <c r="J40" s="43"/>
      <c r="K40" s="43"/>
      <c r="L40" s="43"/>
      <c r="M40" s="43"/>
      <c r="N40" s="43"/>
    </row>
    <row r="41" spans="1:14" x14ac:dyDescent="0.3">
      <c r="A41" s="10">
        <v>26</v>
      </c>
      <c r="B41" s="44" t="s">
        <v>25</v>
      </c>
      <c r="C41" s="44"/>
      <c r="D41" s="44"/>
      <c r="E41" s="44"/>
      <c r="F41" s="44"/>
      <c r="G41" s="44"/>
      <c r="H41" s="44"/>
      <c r="I41" s="45">
        <v>10655.81</v>
      </c>
      <c r="J41" s="45"/>
      <c r="K41" s="45"/>
      <c r="L41" s="45"/>
      <c r="M41" s="45"/>
      <c r="N41" s="45"/>
    </row>
    <row r="42" spans="1:14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4" x14ac:dyDescent="0.3">
      <c r="A43" s="46" t="s">
        <v>26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</row>
    <row r="44" spans="1:14" x14ac:dyDescent="0.3">
      <c r="A44" s="6"/>
      <c r="B44" s="6"/>
      <c r="C44" s="6"/>
      <c r="D44" s="6"/>
      <c r="E44" s="6"/>
      <c r="F44" s="6"/>
      <c r="G44" s="6"/>
      <c r="H44" s="6"/>
      <c r="I44" s="18"/>
      <c r="J44" s="18"/>
      <c r="K44" s="18"/>
      <c r="L44" s="19"/>
      <c r="M44" s="19"/>
      <c r="N44" s="19"/>
    </row>
    <row r="45" spans="1:14" x14ac:dyDescent="0.3">
      <c r="A45" s="34">
        <v>1</v>
      </c>
      <c r="B45" s="47" t="s">
        <v>51</v>
      </c>
      <c r="C45" s="47"/>
      <c r="D45" s="47"/>
      <c r="E45" s="47"/>
      <c r="F45" s="47"/>
      <c r="G45" s="47"/>
      <c r="H45" s="47"/>
      <c r="I45" s="52">
        <v>8360</v>
      </c>
      <c r="J45" s="52"/>
      <c r="K45" s="52"/>
      <c r="L45" s="48" t="s">
        <v>7</v>
      </c>
      <c r="M45" s="48"/>
      <c r="N45" s="48"/>
    </row>
    <row r="46" spans="1:14" ht="32.25" customHeight="1" x14ac:dyDescent="0.3">
      <c r="A46" s="34">
        <v>2</v>
      </c>
      <c r="B46" s="47" t="s">
        <v>73</v>
      </c>
      <c r="C46" s="47"/>
      <c r="D46" s="47"/>
      <c r="E46" s="47"/>
      <c r="F46" s="47"/>
      <c r="G46" s="47"/>
      <c r="H46" s="47"/>
      <c r="I46" s="53">
        <v>6320</v>
      </c>
      <c r="J46" s="53"/>
      <c r="K46" s="53"/>
      <c r="L46" s="48" t="s">
        <v>7</v>
      </c>
      <c r="M46" s="48"/>
      <c r="N46" s="48"/>
    </row>
    <row r="47" spans="1:14" x14ac:dyDescent="0.3">
      <c r="A47" s="34">
        <v>3</v>
      </c>
      <c r="B47" s="47" t="s">
        <v>46</v>
      </c>
      <c r="C47" s="47"/>
      <c r="D47" s="47"/>
      <c r="E47" s="47"/>
      <c r="F47" s="47"/>
      <c r="G47" s="47"/>
      <c r="H47" s="47"/>
      <c r="I47" s="53">
        <v>2300</v>
      </c>
      <c r="J47" s="53"/>
      <c r="K47" s="53"/>
      <c r="L47" s="48" t="s">
        <v>7</v>
      </c>
      <c r="M47" s="48"/>
      <c r="N47" s="48"/>
    </row>
    <row r="48" spans="1:14" ht="27.75" customHeight="1" x14ac:dyDescent="0.3">
      <c r="A48" s="34">
        <v>4</v>
      </c>
      <c r="B48" s="47" t="s">
        <v>74</v>
      </c>
      <c r="C48" s="47"/>
      <c r="D48" s="47"/>
      <c r="E48" s="47"/>
      <c r="F48" s="47"/>
      <c r="G48" s="47"/>
      <c r="H48" s="47"/>
      <c r="I48" s="53">
        <v>10638</v>
      </c>
      <c r="J48" s="53"/>
      <c r="K48" s="53"/>
      <c r="L48" s="48" t="s">
        <v>7</v>
      </c>
      <c r="M48" s="48"/>
      <c r="N48" s="48"/>
    </row>
    <row r="49" spans="1:14" x14ac:dyDescent="0.3">
      <c r="A49" s="34">
        <v>5</v>
      </c>
      <c r="B49" s="47" t="s">
        <v>75</v>
      </c>
      <c r="C49" s="47"/>
      <c r="D49" s="47"/>
      <c r="E49" s="47"/>
      <c r="F49" s="47"/>
      <c r="G49" s="47"/>
      <c r="H49" s="47"/>
      <c r="I49" s="53">
        <v>32540</v>
      </c>
      <c r="J49" s="53"/>
      <c r="K49" s="53"/>
      <c r="L49" s="48" t="s">
        <v>7</v>
      </c>
      <c r="M49" s="48"/>
      <c r="N49" s="48"/>
    </row>
    <row r="50" spans="1:14" x14ac:dyDescent="0.3">
      <c r="A50" s="34">
        <v>6</v>
      </c>
      <c r="B50" s="47" t="s">
        <v>49</v>
      </c>
      <c r="C50" s="47"/>
      <c r="D50" s="47"/>
      <c r="E50" s="47"/>
      <c r="F50" s="47"/>
      <c r="G50" s="47"/>
      <c r="H50" s="47"/>
      <c r="I50" s="53">
        <v>9575</v>
      </c>
      <c r="J50" s="53"/>
      <c r="K50" s="53"/>
      <c r="L50" s="48" t="s">
        <v>7</v>
      </c>
      <c r="M50" s="48"/>
      <c r="N50" s="48"/>
    </row>
    <row r="51" spans="1:14" x14ac:dyDescent="0.3">
      <c r="A51" s="6"/>
      <c r="B51" s="6"/>
      <c r="C51" s="6"/>
      <c r="D51" s="6"/>
      <c r="E51" s="6"/>
      <c r="F51" s="6"/>
      <c r="G51" s="6"/>
      <c r="H51" s="6"/>
      <c r="I51" s="18"/>
      <c r="J51" s="18"/>
      <c r="K51" s="18"/>
      <c r="L51" s="19"/>
      <c r="M51" s="19"/>
      <c r="N51" s="19"/>
    </row>
    <row r="52" spans="1:14" x14ac:dyDescent="0.3">
      <c r="A52" s="46" t="s">
        <v>27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</row>
    <row r="53" spans="1:14" x14ac:dyDescent="0.3">
      <c r="A53" s="8"/>
      <c r="B53" s="42" t="s">
        <v>28</v>
      </c>
      <c r="C53" s="42"/>
      <c r="D53" s="42"/>
      <c r="E53" s="42"/>
      <c r="F53" s="42"/>
      <c r="G53" s="42"/>
      <c r="H53" s="42"/>
      <c r="I53" s="61">
        <v>0</v>
      </c>
      <c r="J53" s="61"/>
      <c r="K53" s="61"/>
      <c r="L53" s="61"/>
      <c r="M53" s="61"/>
      <c r="N53" s="61"/>
    </row>
    <row r="54" spans="1:14" x14ac:dyDescent="0.3">
      <c r="A54" s="9"/>
      <c r="B54" s="54" t="s">
        <v>29</v>
      </c>
      <c r="C54" s="54"/>
      <c r="D54" s="54"/>
      <c r="E54" s="54"/>
      <c r="F54" s="54"/>
      <c r="G54" s="54"/>
      <c r="H54" s="54"/>
      <c r="I54" s="55">
        <v>0</v>
      </c>
      <c r="J54" s="55"/>
      <c r="K54" s="55"/>
      <c r="L54" s="55"/>
      <c r="M54" s="55"/>
      <c r="N54" s="55"/>
    </row>
    <row r="55" spans="1:14" x14ac:dyDescent="0.3">
      <c r="A55" s="9"/>
      <c r="B55" s="54" t="s">
        <v>30</v>
      </c>
      <c r="C55" s="54"/>
      <c r="D55" s="54"/>
      <c r="E55" s="54"/>
      <c r="F55" s="54"/>
      <c r="G55" s="54"/>
      <c r="H55" s="54"/>
      <c r="I55" s="55">
        <v>0</v>
      </c>
      <c r="J55" s="55"/>
      <c r="K55" s="55"/>
      <c r="L55" s="55"/>
      <c r="M55" s="55"/>
      <c r="N55" s="55"/>
    </row>
    <row r="56" spans="1:14" x14ac:dyDescent="0.3">
      <c r="A56" s="10"/>
      <c r="B56" s="44" t="s">
        <v>31</v>
      </c>
      <c r="C56" s="44"/>
      <c r="D56" s="44"/>
      <c r="E56" s="44"/>
      <c r="F56" s="44"/>
      <c r="G56" s="44"/>
      <c r="H56" s="44"/>
      <c r="I56" s="59">
        <v>0</v>
      </c>
      <c r="J56" s="59"/>
      <c r="K56" s="59"/>
      <c r="L56" s="58" t="s">
        <v>7</v>
      </c>
      <c r="M56" s="58"/>
      <c r="N56" s="58"/>
    </row>
    <row r="57" spans="1:14" x14ac:dyDescent="0.3">
      <c r="A57" s="6"/>
      <c r="B57" s="6"/>
      <c r="C57" s="6"/>
      <c r="D57" s="6"/>
      <c r="E57" s="6"/>
      <c r="F57" s="6"/>
      <c r="G57" s="6"/>
      <c r="H57" s="6"/>
      <c r="I57" s="18"/>
      <c r="J57" s="18"/>
      <c r="K57" s="18"/>
      <c r="L57" s="19"/>
      <c r="M57" s="19"/>
      <c r="N57" s="19"/>
    </row>
    <row r="58" spans="1:14" x14ac:dyDescent="0.3">
      <c r="A58" s="46" t="s">
        <v>32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8"/>
      <c r="B60" s="42" t="s">
        <v>33</v>
      </c>
      <c r="C60" s="42"/>
      <c r="D60" s="42"/>
      <c r="E60" s="42"/>
      <c r="F60" s="42"/>
      <c r="G60" s="42"/>
      <c r="H60" s="42"/>
      <c r="I60" s="60">
        <v>0</v>
      </c>
      <c r="J60" s="60"/>
      <c r="K60" s="60"/>
      <c r="L60" s="60"/>
      <c r="M60" s="60"/>
      <c r="N60" s="60"/>
    </row>
    <row r="61" spans="1:14" x14ac:dyDescent="0.3">
      <c r="A61" s="9"/>
      <c r="B61" s="54" t="s">
        <v>34</v>
      </c>
      <c r="C61" s="54"/>
      <c r="D61" s="54"/>
      <c r="E61" s="54"/>
      <c r="F61" s="54"/>
      <c r="G61" s="54"/>
      <c r="H61" s="54"/>
      <c r="I61" s="55">
        <v>0</v>
      </c>
      <c r="J61" s="55"/>
      <c r="K61" s="55"/>
      <c r="L61" s="55"/>
      <c r="M61" s="55"/>
      <c r="N61" s="55"/>
    </row>
    <row r="62" spans="1:14" x14ac:dyDescent="0.3">
      <c r="A62" s="10"/>
      <c r="B62" s="56" t="s">
        <v>35</v>
      </c>
      <c r="C62" s="56"/>
      <c r="D62" s="56"/>
      <c r="E62" s="56"/>
      <c r="F62" s="56"/>
      <c r="G62" s="56"/>
      <c r="H62" s="56"/>
      <c r="I62" s="57">
        <v>0</v>
      </c>
      <c r="J62" s="57"/>
      <c r="K62" s="57"/>
      <c r="L62" s="58" t="s">
        <v>7</v>
      </c>
      <c r="M62" s="58"/>
      <c r="N62" s="58"/>
    </row>
    <row r="63" spans="1:14" x14ac:dyDescent="0.3">
      <c r="A63" s="7"/>
      <c r="B63" s="7"/>
      <c r="C63" s="7"/>
      <c r="D63" s="7"/>
      <c r="E63" s="7"/>
      <c r="F63" s="7"/>
      <c r="G63" s="7"/>
      <c r="H63" s="7"/>
      <c r="I63" s="20"/>
      <c r="J63" s="20"/>
      <c r="K63" s="20"/>
      <c r="L63" s="21"/>
      <c r="M63" s="21"/>
      <c r="N63" s="21"/>
    </row>
    <row r="64" spans="1:14" x14ac:dyDescent="0.3">
      <c r="A64" s="7"/>
      <c r="B64" s="7"/>
      <c r="C64" s="7"/>
      <c r="D64" s="7"/>
      <c r="E64" s="7"/>
      <c r="F64" s="7"/>
      <c r="G64" s="7"/>
      <c r="H64" s="7"/>
      <c r="I64" s="20"/>
      <c r="J64" s="20"/>
      <c r="K64" s="20"/>
      <c r="L64" s="21"/>
      <c r="M64" s="21"/>
      <c r="N64" s="21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</sheetData>
  <mergeCells count="117">
    <mergeCell ref="A1:N1"/>
    <mergeCell ref="A3:D3"/>
    <mergeCell ref="B6:H6"/>
    <mergeCell ref="I6:N6"/>
    <mergeCell ref="B7:H7"/>
    <mergeCell ref="I7:N7"/>
    <mergeCell ref="B15:H15"/>
    <mergeCell ref="I15:K15"/>
    <mergeCell ref="L15:N15"/>
    <mergeCell ref="B13:H13"/>
    <mergeCell ref="I13:K13"/>
    <mergeCell ref="L13:N13"/>
    <mergeCell ref="B8:H8"/>
    <mergeCell ref="I8:N8"/>
    <mergeCell ref="A10:N10"/>
    <mergeCell ref="B12:H12"/>
    <mergeCell ref="I12:K12"/>
    <mergeCell ref="L12:N12"/>
    <mergeCell ref="B16:H16"/>
    <mergeCell ref="I16:K16"/>
    <mergeCell ref="L16:N16"/>
    <mergeCell ref="B14:H14"/>
    <mergeCell ref="I14:K14"/>
    <mergeCell ref="L14:N14"/>
    <mergeCell ref="B19:H19"/>
    <mergeCell ref="I19:K19"/>
    <mergeCell ref="L19:N19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30:H30"/>
    <mergeCell ref="I30:K30"/>
    <mergeCell ref="L30:N30"/>
    <mergeCell ref="A26:N26"/>
    <mergeCell ref="B28:H28"/>
    <mergeCell ref="I28:N28"/>
    <mergeCell ref="B29:H29"/>
    <mergeCell ref="I29:K29"/>
    <mergeCell ref="L29:N29"/>
    <mergeCell ref="B34:H34"/>
    <mergeCell ref="I34:K34"/>
    <mergeCell ref="L34:N34"/>
    <mergeCell ref="B31:H31"/>
    <mergeCell ref="I31:K31"/>
    <mergeCell ref="L31:N31"/>
    <mergeCell ref="B32:H32"/>
    <mergeCell ref="I32:K32"/>
    <mergeCell ref="L32:N32"/>
    <mergeCell ref="B33:H33"/>
    <mergeCell ref="I33:K33"/>
    <mergeCell ref="L33:N33"/>
    <mergeCell ref="A52:N52"/>
    <mergeCell ref="B53:H53"/>
    <mergeCell ref="I53:N53"/>
    <mergeCell ref="B54:H54"/>
    <mergeCell ref="I54:N54"/>
    <mergeCell ref="B55:H55"/>
    <mergeCell ref="I55:N55"/>
    <mergeCell ref="B49:H49"/>
    <mergeCell ref="L49:N49"/>
    <mergeCell ref="B50:H50"/>
    <mergeCell ref="L50:N50"/>
    <mergeCell ref="B61:H61"/>
    <mergeCell ref="I61:N61"/>
    <mergeCell ref="B62:H62"/>
    <mergeCell ref="I62:K62"/>
    <mergeCell ref="L62:N62"/>
    <mergeCell ref="B56:H56"/>
    <mergeCell ref="I56:K56"/>
    <mergeCell ref="L56:N56"/>
    <mergeCell ref="A58:N58"/>
    <mergeCell ref="B60:H60"/>
    <mergeCell ref="I60:N60"/>
    <mergeCell ref="I47:K47"/>
    <mergeCell ref="I50:K50"/>
    <mergeCell ref="I46:K46"/>
    <mergeCell ref="I48:K48"/>
    <mergeCell ref="I49:K49"/>
    <mergeCell ref="B46:H46"/>
    <mergeCell ref="L46:N46"/>
    <mergeCell ref="B47:H47"/>
    <mergeCell ref="L47:N47"/>
    <mergeCell ref="B48:H48"/>
    <mergeCell ref="L48:N48"/>
    <mergeCell ref="B40:H40"/>
    <mergeCell ref="I40:N40"/>
    <mergeCell ref="B41:H41"/>
    <mergeCell ref="I41:N41"/>
    <mergeCell ref="A43:N43"/>
    <mergeCell ref="B45:H45"/>
    <mergeCell ref="L45:N45"/>
    <mergeCell ref="B35:H35"/>
    <mergeCell ref="I45:K45"/>
    <mergeCell ref="L35:N35"/>
    <mergeCell ref="B36:H36"/>
    <mergeCell ref="I36:K36"/>
    <mergeCell ref="L36:N36"/>
    <mergeCell ref="A38:N38"/>
    <mergeCell ref="I35:K35"/>
  </mergeCells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7"/>
  <sheetViews>
    <sheetView tabSelected="1" zoomScaleNormal="100" workbookViewId="0">
      <selection activeCell="I8" sqref="I8:N8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5" width="10" bestFit="1" customWidth="1"/>
  </cols>
  <sheetData>
    <row r="1" spans="1:14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86" t="s">
        <v>1</v>
      </c>
      <c r="B3" s="86"/>
      <c r="C3" s="86"/>
      <c r="D3" s="86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69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87" t="s">
        <v>2</v>
      </c>
      <c r="C6" s="87"/>
      <c r="D6" s="87"/>
      <c r="E6" s="87"/>
      <c r="F6" s="87"/>
      <c r="G6" s="87"/>
      <c r="H6" s="87"/>
      <c r="I6" s="88">
        <v>46066</v>
      </c>
      <c r="J6" s="88"/>
      <c r="K6" s="88"/>
      <c r="L6" s="88"/>
      <c r="M6" s="88"/>
      <c r="N6" s="88"/>
    </row>
    <row r="7" spans="1:14" x14ac:dyDescent="0.3">
      <c r="A7" s="9">
        <v>2</v>
      </c>
      <c r="B7" s="89" t="s">
        <v>3</v>
      </c>
      <c r="C7" s="89"/>
      <c r="D7" s="89"/>
      <c r="E7" s="89"/>
      <c r="F7" s="89"/>
      <c r="G7" s="89"/>
      <c r="H7" s="89"/>
      <c r="I7" s="90">
        <v>45778</v>
      </c>
      <c r="J7" s="90"/>
      <c r="K7" s="90"/>
      <c r="L7" s="90"/>
      <c r="M7" s="90"/>
      <c r="N7" s="90"/>
    </row>
    <row r="8" spans="1:14" x14ac:dyDescent="0.3">
      <c r="A8" s="10">
        <v>3</v>
      </c>
      <c r="B8" s="92" t="s">
        <v>4</v>
      </c>
      <c r="C8" s="92"/>
      <c r="D8" s="92"/>
      <c r="E8" s="92"/>
      <c r="F8" s="92"/>
      <c r="G8" s="92"/>
      <c r="H8" s="92"/>
      <c r="I8" s="93">
        <v>46022</v>
      </c>
      <c r="J8" s="93"/>
      <c r="K8" s="93"/>
      <c r="L8" s="93"/>
      <c r="M8" s="93"/>
      <c r="N8" s="93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65" t="s">
        <v>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94" t="s">
        <v>6</v>
      </c>
      <c r="C12" s="94"/>
      <c r="D12" s="94"/>
      <c r="E12" s="94"/>
      <c r="F12" s="94"/>
      <c r="G12" s="94"/>
      <c r="H12" s="94"/>
      <c r="I12" s="95"/>
      <c r="J12" s="95"/>
      <c r="K12" s="95"/>
      <c r="L12" s="96" t="s">
        <v>7</v>
      </c>
      <c r="M12" s="96"/>
      <c r="N12" s="96"/>
    </row>
    <row r="13" spans="1:14" x14ac:dyDescent="0.3">
      <c r="A13" s="24">
        <v>5</v>
      </c>
      <c r="B13" s="84" t="s">
        <v>8</v>
      </c>
      <c r="C13" s="84"/>
      <c r="D13" s="84"/>
      <c r="E13" s="84"/>
      <c r="F13" s="84"/>
      <c r="G13" s="84"/>
      <c r="H13" s="84"/>
      <c r="I13" s="79">
        <f>I14*-1</f>
        <v>0</v>
      </c>
      <c r="J13" s="79"/>
      <c r="K13" s="79"/>
      <c r="L13" s="62" t="s">
        <v>7</v>
      </c>
      <c r="M13" s="62"/>
      <c r="N13" s="62"/>
    </row>
    <row r="14" spans="1:14" ht="29.25" customHeight="1" x14ac:dyDescent="0.3">
      <c r="A14" s="24">
        <v>6</v>
      </c>
      <c r="B14" s="84" t="s">
        <v>9</v>
      </c>
      <c r="C14" s="84"/>
      <c r="D14" s="84"/>
      <c r="E14" s="84"/>
      <c r="F14" s="84"/>
      <c r="G14" s="84"/>
      <c r="H14" s="84"/>
      <c r="I14" s="83">
        <v>0</v>
      </c>
      <c r="J14" s="83"/>
      <c r="K14" s="83"/>
      <c r="L14" s="62" t="s">
        <v>7</v>
      </c>
      <c r="M14" s="62"/>
      <c r="N14" s="62"/>
    </row>
    <row r="15" spans="1:14" ht="35.25" customHeight="1" x14ac:dyDescent="0.3">
      <c r="A15" s="24">
        <v>7</v>
      </c>
      <c r="B15" s="91" t="s">
        <v>10</v>
      </c>
      <c r="C15" s="91"/>
      <c r="D15" s="91"/>
      <c r="E15" s="91"/>
      <c r="F15" s="91"/>
      <c r="G15" s="91"/>
      <c r="H15" s="91"/>
      <c r="I15" s="81">
        <f>I16+I17</f>
        <v>1943728.5699999998</v>
      </c>
      <c r="J15" s="81"/>
      <c r="K15" s="81"/>
      <c r="L15" s="82" t="s">
        <v>7</v>
      </c>
      <c r="M15" s="82"/>
      <c r="N15" s="82"/>
    </row>
    <row r="16" spans="1:14" x14ac:dyDescent="0.3">
      <c r="A16" s="24">
        <v>8</v>
      </c>
      <c r="B16" s="78" t="s">
        <v>11</v>
      </c>
      <c r="C16" s="78"/>
      <c r="D16" s="78"/>
      <c r="E16" s="78"/>
      <c r="F16" s="78"/>
      <c r="G16" s="78"/>
      <c r="H16" s="78"/>
      <c r="I16" s="83">
        <v>1238389.94</v>
      </c>
      <c r="J16" s="83"/>
      <c r="K16" s="83"/>
      <c r="L16" s="62" t="s">
        <v>7</v>
      </c>
      <c r="M16" s="62"/>
      <c r="N16" s="62"/>
    </row>
    <row r="17" spans="1:15" x14ac:dyDescent="0.3">
      <c r="A17" s="24">
        <v>9</v>
      </c>
      <c r="B17" s="78" t="s">
        <v>12</v>
      </c>
      <c r="C17" s="78"/>
      <c r="D17" s="78"/>
      <c r="E17" s="78"/>
      <c r="F17" s="78"/>
      <c r="G17" s="78"/>
      <c r="H17" s="78"/>
      <c r="I17" s="83">
        <v>705338.63</v>
      </c>
      <c r="J17" s="83"/>
      <c r="K17" s="83"/>
      <c r="L17" s="62" t="s">
        <v>7</v>
      </c>
      <c r="M17" s="62"/>
      <c r="N17" s="62"/>
    </row>
    <row r="18" spans="1:15" x14ac:dyDescent="0.3">
      <c r="A18" s="24">
        <v>10</v>
      </c>
      <c r="B18" s="80" t="s">
        <v>13</v>
      </c>
      <c r="C18" s="80"/>
      <c r="D18" s="80"/>
      <c r="E18" s="80"/>
      <c r="F18" s="80"/>
      <c r="G18" s="80"/>
      <c r="H18" s="80"/>
      <c r="I18" s="81">
        <f>I19+I20</f>
        <v>1474545.96</v>
      </c>
      <c r="J18" s="81"/>
      <c r="K18" s="81"/>
      <c r="L18" s="82" t="s">
        <v>7</v>
      </c>
      <c r="M18" s="82"/>
      <c r="N18" s="82"/>
    </row>
    <row r="19" spans="1:15" x14ac:dyDescent="0.3">
      <c r="A19" s="24">
        <v>11</v>
      </c>
      <c r="B19" s="78" t="s">
        <v>11</v>
      </c>
      <c r="C19" s="78"/>
      <c r="D19" s="78"/>
      <c r="E19" s="78"/>
      <c r="F19" s="78"/>
      <c r="G19" s="78"/>
      <c r="H19" s="78"/>
      <c r="I19" s="83">
        <v>937693.01</v>
      </c>
      <c r="J19" s="83"/>
      <c r="K19" s="83"/>
      <c r="L19" s="62" t="s">
        <v>7</v>
      </c>
      <c r="M19" s="62"/>
      <c r="N19" s="62"/>
    </row>
    <row r="20" spans="1:15" x14ac:dyDescent="0.3">
      <c r="A20" s="24">
        <v>12</v>
      </c>
      <c r="B20" s="78" t="s">
        <v>12</v>
      </c>
      <c r="C20" s="78"/>
      <c r="D20" s="78"/>
      <c r="E20" s="78"/>
      <c r="F20" s="78"/>
      <c r="G20" s="78"/>
      <c r="H20" s="78"/>
      <c r="I20" s="83">
        <v>536852.94999999995</v>
      </c>
      <c r="J20" s="83"/>
      <c r="K20" s="83"/>
      <c r="L20" s="62" t="s">
        <v>7</v>
      </c>
      <c r="M20" s="62"/>
      <c r="N20" s="62"/>
    </row>
    <row r="21" spans="1:15" x14ac:dyDescent="0.3">
      <c r="A21" s="24">
        <v>13</v>
      </c>
      <c r="B21" s="80" t="s">
        <v>14</v>
      </c>
      <c r="C21" s="80"/>
      <c r="D21" s="80"/>
      <c r="E21" s="80"/>
      <c r="F21" s="80"/>
      <c r="G21" s="80"/>
      <c r="H21" s="80"/>
      <c r="I21" s="81">
        <f>I13+I18</f>
        <v>1474545.96</v>
      </c>
      <c r="J21" s="81"/>
      <c r="K21" s="81"/>
      <c r="L21" s="82" t="s">
        <v>7</v>
      </c>
      <c r="M21" s="82"/>
      <c r="N21" s="82"/>
    </row>
    <row r="22" spans="1:15" x14ac:dyDescent="0.3">
      <c r="A22" s="24">
        <v>14</v>
      </c>
      <c r="B22" s="78" t="s">
        <v>15</v>
      </c>
      <c r="C22" s="78"/>
      <c r="D22" s="78"/>
      <c r="E22" s="78"/>
      <c r="F22" s="78"/>
      <c r="G22" s="78"/>
      <c r="H22" s="78"/>
      <c r="I22" s="79"/>
      <c r="J22" s="79"/>
      <c r="K22" s="79"/>
      <c r="L22" s="62" t="s">
        <v>7</v>
      </c>
      <c r="M22" s="62"/>
      <c r="N22" s="62"/>
    </row>
    <row r="23" spans="1:15" x14ac:dyDescent="0.3">
      <c r="A23" s="24">
        <v>15</v>
      </c>
      <c r="B23" s="78" t="s">
        <v>16</v>
      </c>
      <c r="C23" s="78"/>
      <c r="D23" s="78"/>
      <c r="E23" s="78"/>
      <c r="F23" s="78"/>
      <c r="G23" s="78"/>
      <c r="H23" s="78"/>
      <c r="I23" s="79"/>
      <c r="J23" s="79"/>
      <c r="K23" s="79"/>
      <c r="L23" s="62" t="s">
        <v>7</v>
      </c>
      <c r="M23" s="62"/>
      <c r="N23" s="62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469182.60999999987</v>
      </c>
      <c r="J24" s="64"/>
      <c r="K24" s="64"/>
      <c r="L24" s="58" t="s">
        <v>7</v>
      </c>
      <c r="M24" s="58"/>
      <c r="N24" s="58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65" t="s">
        <v>18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9"/>
      <c r="B28" s="110" t="s">
        <v>19</v>
      </c>
      <c r="C28" s="110"/>
      <c r="D28" s="110"/>
      <c r="E28" s="110"/>
      <c r="F28" s="110"/>
      <c r="G28" s="110"/>
      <c r="H28" s="110"/>
      <c r="I28" s="111" t="s">
        <v>20</v>
      </c>
      <c r="J28" s="111"/>
      <c r="K28" s="111"/>
      <c r="L28" s="111"/>
      <c r="M28" s="111"/>
      <c r="N28" s="111"/>
    </row>
    <row r="29" spans="1:15" x14ac:dyDescent="0.3">
      <c r="A29" s="39">
        <v>17</v>
      </c>
      <c r="B29" s="112" t="s">
        <v>70</v>
      </c>
      <c r="C29" s="113"/>
      <c r="D29" s="113"/>
      <c r="E29" s="113"/>
      <c r="F29" s="113"/>
      <c r="G29" s="113"/>
      <c r="H29" s="114"/>
      <c r="I29" s="115">
        <v>85104</v>
      </c>
      <c r="J29" s="116"/>
      <c r="K29" s="116"/>
      <c r="L29" s="117" t="s">
        <v>7</v>
      </c>
      <c r="M29" s="118"/>
      <c r="N29" s="119"/>
    </row>
    <row r="30" spans="1:15" x14ac:dyDescent="0.3">
      <c r="A30" s="40">
        <v>18</v>
      </c>
      <c r="B30" s="107" t="s">
        <v>38</v>
      </c>
      <c r="C30" s="108"/>
      <c r="D30" s="108"/>
      <c r="E30" s="108"/>
      <c r="F30" s="108"/>
      <c r="G30" s="108"/>
      <c r="H30" s="109"/>
      <c r="I30" s="67">
        <v>14160</v>
      </c>
      <c r="J30" s="67"/>
      <c r="K30" s="67"/>
      <c r="L30" s="97" t="s">
        <v>7</v>
      </c>
      <c r="M30" s="98"/>
      <c r="N30" s="99"/>
    </row>
    <row r="31" spans="1:15" x14ac:dyDescent="0.3">
      <c r="A31" s="40">
        <v>19</v>
      </c>
      <c r="B31" s="107" t="s">
        <v>39</v>
      </c>
      <c r="C31" s="108"/>
      <c r="D31" s="108"/>
      <c r="E31" s="108"/>
      <c r="F31" s="108"/>
      <c r="G31" s="108"/>
      <c r="H31" s="109"/>
      <c r="I31" s="67">
        <v>52000</v>
      </c>
      <c r="J31" s="67"/>
      <c r="K31" s="67"/>
      <c r="L31" s="97" t="s">
        <v>7</v>
      </c>
      <c r="M31" s="98"/>
      <c r="N31" s="99"/>
    </row>
    <row r="32" spans="1:15" ht="15" customHeight="1" x14ac:dyDescent="0.3">
      <c r="A32" s="41">
        <v>20</v>
      </c>
      <c r="B32" s="49" t="s">
        <v>40</v>
      </c>
      <c r="C32" s="50"/>
      <c r="D32" s="50"/>
      <c r="E32" s="50"/>
      <c r="F32" s="50"/>
      <c r="G32" s="50"/>
      <c r="H32" s="51"/>
      <c r="I32" s="67">
        <v>16500</v>
      </c>
      <c r="J32" s="67"/>
      <c r="K32" s="67"/>
      <c r="L32" s="97" t="s">
        <v>7</v>
      </c>
      <c r="M32" s="98"/>
      <c r="N32" s="99"/>
    </row>
    <row r="33" spans="1:14" ht="26.25" customHeight="1" x14ac:dyDescent="0.3">
      <c r="A33" s="40">
        <v>21</v>
      </c>
      <c r="B33" s="49" t="s">
        <v>41</v>
      </c>
      <c r="C33" s="50"/>
      <c r="D33" s="50"/>
      <c r="E33" s="50"/>
      <c r="F33" s="50"/>
      <c r="G33" s="50"/>
      <c r="H33" s="51"/>
      <c r="I33" s="67">
        <v>4740</v>
      </c>
      <c r="J33" s="67"/>
      <c r="K33" s="67"/>
      <c r="L33" s="97" t="s">
        <v>7</v>
      </c>
      <c r="M33" s="98"/>
      <c r="N33" s="99"/>
    </row>
    <row r="34" spans="1:14" ht="33.75" customHeight="1" x14ac:dyDescent="0.3">
      <c r="A34" s="40">
        <v>22</v>
      </c>
      <c r="B34" s="49" t="s">
        <v>42</v>
      </c>
      <c r="C34" s="50"/>
      <c r="D34" s="50"/>
      <c r="E34" s="50"/>
      <c r="F34" s="50"/>
      <c r="G34" s="50"/>
      <c r="H34" s="51"/>
      <c r="I34" s="67">
        <v>8190</v>
      </c>
      <c r="J34" s="67"/>
      <c r="K34" s="67"/>
      <c r="L34" s="97" t="s">
        <v>7</v>
      </c>
      <c r="M34" s="98"/>
      <c r="N34" s="99"/>
    </row>
    <row r="35" spans="1:14" ht="15" customHeight="1" x14ac:dyDescent="0.3">
      <c r="A35" s="40">
        <v>23</v>
      </c>
      <c r="B35" s="49" t="s">
        <v>43</v>
      </c>
      <c r="C35" s="50"/>
      <c r="D35" s="50"/>
      <c r="E35" s="50"/>
      <c r="F35" s="50"/>
      <c r="G35" s="50"/>
      <c r="H35" s="51"/>
      <c r="I35" s="67">
        <v>58240</v>
      </c>
      <c r="J35" s="67"/>
      <c r="K35" s="67"/>
      <c r="L35" s="97" t="s">
        <v>7</v>
      </c>
      <c r="M35" s="98"/>
      <c r="N35" s="99"/>
    </row>
    <row r="36" spans="1:14" ht="15" customHeight="1" x14ac:dyDescent="0.3">
      <c r="A36" s="40">
        <v>24</v>
      </c>
      <c r="B36" s="49" t="s">
        <v>44</v>
      </c>
      <c r="C36" s="50"/>
      <c r="D36" s="50"/>
      <c r="E36" s="50"/>
      <c r="F36" s="50"/>
      <c r="G36" s="50"/>
      <c r="H36" s="51"/>
      <c r="I36" s="67">
        <v>330369</v>
      </c>
      <c r="J36" s="67"/>
      <c r="K36" s="67"/>
      <c r="L36" s="97" t="s">
        <v>7</v>
      </c>
      <c r="M36" s="98"/>
      <c r="N36" s="99"/>
    </row>
    <row r="37" spans="1:14" ht="15" customHeight="1" x14ac:dyDescent="0.3">
      <c r="A37" s="40">
        <v>25</v>
      </c>
      <c r="B37" s="49" t="s">
        <v>79</v>
      </c>
      <c r="C37" s="50"/>
      <c r="D37" s="50"/>
      <c r="E37" s="50"/>
      <c r="F37" s="50"/>
      <c r="G37" s="50"/>
      <c r="H37" s="51"/>
      <c r="I37" s="67">
        <v>382.85</v>
      </c>
      <c r="J37" s="67"/>
      <c r="K37" s="67"/>
      <c r="L37" s="97" t="s">
        <v>7</v>
      </c>
      <c r="M37" s="98"/>
      <c r="N37" s="99"/>
    </row>
    <row r="38" spans="1:14" ht="15" customHeight="1" x14ac:dyDescent="0.3">
      <c r="A38" s="40">
        <v>26</v>
      </c>
      <c r="B38" s="49" t="s">
        <v>54</v>
      </c>
      <c r="C38" s="50"/>
      <c r="D38" s="50"/>
      <c r="E38" s="50"/>
      <c r="F38" s="50"/>
      <c r="G38" s="50"/>
      <c r="H38" s="51"/>
      <c r="I38" s="67">
        <v>10650</v>
      </c>
      <c r="J38" s="67"/>
      <c r="K38" s="67"/>
      <c r="L38" s="97" t="s">
        <v>7</v>
      </c>
      <c r="M38" s="98"/>
      <c r="N38" s="99"/>
    </row>
    <row r="39" spans="1:14" ht="15" customHeight="1" x14ac:dyDescent="0.3">
      <c r="A39" s="40">
        <v>27</v>
      </c>
      <c r="B39" s="49" t="s">
        <v>53</v>
      </c>
      <c r="C39" s="50"/>
      <c r="D39" s="50"/>
      <c r="E39" s="50"/>
      <c r="F39" s="50"/>
      <c r="G39" s="50"/>
      <c r="H39" s="51"/>
      <c r="I39" s="67">
        <f>121159.61*I19/4156508.51</f>
        <v>27333.161743322427</v>
      </c>
      <c r="J39" s="67"/>
      <c r="K39" s="67"/>
      <c r="L39" s="97" t="s">
        <v>7</v>
      </c>
      <c r="M39" s="98"/>
      <c r="N39" s="99"/>
    </row>
    <row r="40" spans="1:14" ht="15" customHeight="1" x14ac:dyDescent="0.3">
      <c r="A40" s="40">
        <v>28</v>
      </c>
      <c r="B40" s="49" t="s">
        <v>21</v>
      </c>
      <c r="C40" s="50"/>
      <c r="D40" s="50"/>
      <c r="E40" s="50"/>
      <c r="F40" s="50"/>
      <c r="G40" s="50"/>
      <c r="H40" s="51"/>
      <c r="I40" s="71">
        <v>383346.38</v>
      </c>
      <c r="J40" s="71"/>
      <c r="K40" s="71"/>
      <c r="L40" s="97" t="s">
        <v>7</v>
      </c>
      <c r="M40" s="98"/>
      <c r="N40" s="99"/>
    </row>
    <row r="41" spans="1:14" ht="15" customHeight="1" x14ac:dyDescent="0.3">
      <c r="A41" s="32">
        <v>29</v>
      </c>
      <c r="B41" s="100" t="s">
        <v>22</v>
      </c>
      <c r="C41" s="101"/>
      <c r="D41" s="101"/>
      <c r="E41" s="101"/>
      <c r="F41" s="101"/>
      <c r="G41" s="101"/>
      <c r="H41" s="102"/>
      <c r="I41" s="103">
        <f>16490.47+3801.5</f>
        <v>20291.97</v>
      </c>
      <c r="J41" s="103"/>
      <c r="K41" s="103"/>
      <c r="L41" s="104" t="s">
        <v>7</v>
      </c>
      <c r="M41" s="105"/>
      <c r="N41" s="106"/>
    </row>
    <row r="42" spans="1:14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4" x14ac:dyDescent="0.3">
      <c r="A43" s="65" t="s">
        <v>23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</row>
    <row r="44" spans="1:14" x14ac:dyDescent="0.3">
      <c r="A44" s="4"/>
      <c r="B44" s="4"/>
      <c r="C44" s="4"/>
      <c r="D44" s="4"/>
      <c r="E44" s="4"/>
      <c r="F44" s="4"/>
      <c r="G44" s="4"/>
      <c r="H44" s="4"/>
      <c r="I44" s="17"/>
      <c r="J44" s="17"/>
      <c r="K44" s="14"/>
      <c r="L44" s="15"/>
      <c r="M44" s="15"/>
      <c r="N44" s="15"/>
    </row>
    <row r="45" spans="1:14" x14ac:dyDescent="0.3">
      <c r="A45" s="8">
        <v>30</v>
      </c>
      <c r="B45" s="42" t="s">
        <v>24</v>
      </c>
      <c r="C45" s="42"/>
      <c r="D45" s="42"/>
      <c r="E45" s="42"/>
      <c r="F45" s="42"/>
      <c r="G45" s="42"/>
      <c r="H45" s="42"/>
      <c r="I45" s="43">
        <v>110142.7</v>
      </c>
      <c r="J45" s="43"/>
      <c r="K45" s="43"/>
      <c r="L45" s="43"/>
      <c r="M45" s="43"/>
      <c r="N45" s="43"/>
    </row>
    <row r="46" spans="1:14" x14ac:dyDescent="0.3">
      <c r="A46" s="10">
        <v>31</v>
      </c>
      <c r="B46" s="44" t="s">
        <v>25</v>
      </c>
      <c r="C46" s="44"/>
      <c r="D46" s="44"/>
      <c r="E46" s="44"/>
      <c r="F46" s="44"/>
      <c r="G46" s="44"/>
      <c r="H46" s="44"/>
      <c r="I46" s="45">
        <v>91471.65</v>
      </c>
      <c r="J46" s="45"/>
      <c r="K46" s="45"/>
      <c r="L46" s="45"/>
      <c r="M46" s="45"/>
      <c r="N46" s="45"/>
    </row>
    <row r="47" spans="1:14" x14ac:dyDescent="0.3">
      <c r="A47" s="4"/>
      <c r="B47" s="4"/>
      <c r="C47" s="4"/>
      <c r="D47" s="4"/>
      <c r="E47" s="4"/>
      <c r="F47" s="4"/>
      <c r="G47" s="4"/>
      <c r="H47" s="4"/>
      <c r="I47" s="17"/>
      <c r="J47" s="17"/>
      <c r="K47" s="14"/>
      <c r="L47" s="15"/>
      <c r="M47" s="15"/>
      <c r="N47" s="15"/>
    </row>
    <row r="48" spans="1:14" x14ac:dyDescent="0.3">
      <c r="A48" s="46" t="s">
        <v>26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</row>
    <row r="49" spans="1:14" x14ac:dyDescent="0.3">
      <c r="A49" s="6"/>
      <c r="B49" s="6"/>
      <c r="C49" s="6"/>
      <c r="D49" s="6"/>
      <c r="E49" s="6"/>
      <c r="F49" s="6"/>
      <c r="G49" s="6"/>
      <c r="H49" s="6"/>
      <c r="I49" s="18"/>
      <c r="J49" s="18"/>
      <c r="K49" s="18"/>
      <c r="L49" s="19"/>
      <c r="M49" s="19"/>
      <c r="N49" s="19"/>
    </row>
    <row r="50" spans="1:14" x14ac:dyDescent="0.3">
      <c r="A50" s="34">
        <v>1</v>
      </c>
      <c r="B50" s="47" t="s">
        <v>51</v>
      </c>
      <c r="C50" s="47"/>
      <c r="D50" s="47"/>
      <c r="E50" s="47"/>
      <c r="F50" s="47"/>
      <c r="G50" s="47"/>
      <c r="H50" s="47"/>
      <c r="I50" s="52">
        <v>3801.5</v>
      </c>
      <c r="J50" s="52"/>
      <c r="K50" s="52"/>
      <c r="L50" s="48" t="s">
        <v>7</v>
      </c>
      <c r="M50" s="48"/>
      <c r="N50" s="48"/>
    </row>
    <row r="51" spans="1:14" ht="27.75" customHeight="1" x14ac:dyDescent="0.3">
      <c r="A51" s="34">
        <v>2</v>
      </c>
      <c r="B51" s="47" t="s">
        <v>76</v>
      </c>
      <c r="C51" s="47"/>
      <c r="D51" s="47"/>
      <c r="E51" s="47"/>
      <c r="F51" s="47"/>
      <c r="G51" s="47"/>
      <c r="H51" s="47"/>
      <c r="I51" s="53">
        <v>11170.47</v>
      </c>
      <c r="J51" s="53"/>
      <c r="K51" s="53"/>
      <c r="L51" s="48" t="s">
        <v>7</v>
      </c>
      <c r="M51" s="48"/>
      <c r="N51" s="48"/>
    </row>
    <row r="52" spans="1:14" x14ac:dyDescent="0.3">
      <c r="A52" s="34">
        <v>3</v>
      </c>
      <c r="B52" s="47" t="s">
        <v>71</v>
      </c>
      <c r="C52" s="47"/>
      <c r="D52" s="47"/>
      <c r="E52" s="47"/>
      <c r="F52" s="47"/>
      <c r="G52" s="47"/>
      <c r="H52" s="47"/>
      <c r="I52" s="53">
        <v>5320</v>
      </c>
      <c r="J52" s="53"/>
      <c r="K52" s="53"/>
      <c r="L52" s="48" t="s">
        <v>7</v>
      </c>
      <c r="M52" s="48"/>
      <c r="N52" s="48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18"/>
      <c r="J53" s="18"/>
      <c r="K53" s="18"/>
      <c r="L53" s="19"/>
      <c r="M53" s="19"/>
      <c r="N53" s="19"/>
    </row>
    <row r="54" spans="1:14" x14ac:dyDescent="0.3">
      <c r="A54" s="46" t="s">
        <v>27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</row>
    <row r="55" spans="1:14" x14ac:dyDescent="0.3">
      <c r="A55" s="8"/>
      <c r="B55" s="42" t="s">
        <v>28</v>
      </c>
      <c r="C55" s="42"/>
      <c r="D55" s="42"/>
      <c r="E55" s="42"/>
      <c r="F55" s="42"/>
      <c r="G55" s="42"/>
      <c r="H55" s="42"/>
      <c r="I55" s="61">
        <v>0</v>
      </c>
      <c r="J55" s="61"/>
      <c r="K55" s="61"/>
      <c r="L55" s="61"/>
      <c r="M55" s="61"/>
      <c r="N55" s="61"/>
    </row>
    <row r="56" spans="1:14" x14ac:dyDescent="0.3">
      <c r="A56" s="9"/>
      <c r="B56" s="54" t="s">
        <v>29</v>
      </c>
      <c r="C56" s="54"/>
      <c r="D56" s="54"/>
      <c r="E56" s="54"/>
      <c r="F56" s="54"/>
      <c r="G56" s="54"/>
      <c r="H56" s="54"/>
      <c r="I56" s="55">
        <v>0</v>
      </c>
      <c r="J56" s="55"/>
      <c r="K56" s="55"/>
      <c r="L56" s="55"/>
      <c r="M56" s="55"/>
      <c r="N56" s="55"/>
    </row>
    <row r="57" spans="1:14" x14ac:dyDescent="0.3">
      <c r="A57" s="9"/>
      <c r="B57" s="54" t="s">
        <v>30</v>
      </c>
      <c r="C57" s="54"/>
      <c r="D57" s="54"/>
      <c r="E57" s="54"/>
      <c r="F57" s="54"/>
      <c r="G57" s="54"/>
      <c r="H57" s="54"/>
      <c r="I57" s="55">
        <v>0</v>
      </c>
      <c r="J57" s="55"/>
      <c r="K57" s="55"/>
      <c r="L57" s="55"/>
      <c r="M57" s="55"/>
      <c r="N57" s="55"/>
    </row>
    <row r="58" spans="1:14" x14ac:dyDescent="0.3">
      <c r="A58" s="10"/>
      <c r="B58" s="44" t="s">
        <v>31</v>
      </c>
      <c r="C58" s="44"/>
      <c r="D58" s="44"/>
      <c r="E58" s="44"/>
      <c r="F58" s="44"/>
      <c r="G58" s="44"/>
      <c r="H58" s="44"/>
      <c r="I58" s="59">
        <v>0</v>
      </c>
      <c r="J58" s="59"/>
      <c r="K58" s="59"/>
      <c r="L58" s="58" t="s">
        <v>7</v>
      </c>
      <c r="M58" s="58"/>
      <c r="N58" s="58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46" t="s">
        <v>32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</row>
    <row r="61" spans="1:14" x14ac:dyDescent="0.3">
      <c r="A61" s="6"/>
      <c r="B61" s="6"/>
      <c r="C61" s="6"/>
      <c r="D61" s="6"/>
      <c r="E61" s="6"/>
      <c r="F61" s="6"/>
      <c r="G61" s="6"/>
      <c r="H61" s="6"/>
      <c r="I61" s="18"/>
      <c r="J61" s="18"/>
      <c r="K61" s="18"/>
      <c r="L61" s="19"/>
      <c r="M61" s="19"/>
      <c r="N61" s="19"/>
    </row>
    <row r="62" spans="1:14" x14ac:dyDescent="0.3">
      <c r="A62" s="8"/>
      <c r="B62" s="42" t="s">
        <v>33</v>
      </c>
      <c r="C62" s="42"/>
      <c r="D62" s="42"/>
      <c r="E62" s="42"/>
      <c r="F62" s="42"/>
      <c r="G62" s="42"/>
      <c r="H62" s="42"/>
      <c r="I62" s="60">
        <v>0</v>
      </c>
      <c r="J62" s="60"/>
      <c r="K62" s="60"/>
      <c r="L62" s="60"/>
      <c r="M62" s="60"/>
      <c r="N62" s="60"/>
    </row>
    <row r="63" spans="1:14" x14ac:dyDescent="0.3">
      <c r="A63" s="9"/>
      <c r="B63" s="54" t="s">
        <v>34</v>
      </c>
      <c r="C63" s="54"/>
      <c r="D63" s="54"/>
      <c r="E63" s="54"/>
      <c r="F63" s="54"/>
      <c r="G63" s="54"/>
      <c r="H63" s="54"/>
      <c r="I63" s="55">
        <v>0</v>
      </c>
      <c r="J63" s="55"/>
      <c r="K63" s="55"/>
      <c r="L63" s="55"/>
      <c r="M63" s="55"/>
      <c r="N63" s="55"/>
    </row>
    <row r="64" spans="1:14" x14ac:dyDescent="0.3">
      <c r="A64" s="10"/>
      <c r="B64" s="56" t="s">
        <v>35</v>
      </c>
      <c r="C64" s="56"/>
      <c r="D64" s="56"/>
      <c r="E64" s="56"/>
      <c r="F64" s="56"/>
      <c r="G64" s="56"/>
      <c r="H64" s="56"/>
      <c r="I64" s="57">
        <v>0</v>
      </c>
      <c r="J64" s="57"/>
      <c r="K64" s="57"/>
      <c r="L64" s="58" t="s">
        <v>7</v>
      </c>
      <c r="M64" s="58"/>
      <c r="N64" s="58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  <row r="66" spans="1:14" x14ac:dyDescent="0.3">
      <c r="A66" s="7"/>
      <c r="B66" s="7"/>
      <c r="C66" s="7"/>
      <c r="D66" s="7"/>
      <c r="E66" s="7"/>
      <c r="F66" s="7"/>
      <c r="G66" s="7"/>
      <c r="H66" s="7"/>
      <c r="I66" s="20"/>
      <c r="J66" s="20"/>
      <c r="K66" s="20"/>
      <c r="L66" s="21"/>
      <c r="M66" s="21"/>
      <c r="N66" s="21"/>
    </row>
    <row r="67" spans="1:14" x14ac:dyDescent="0.3">
      <c r="A67" s="7"/>
      <c r="B67" s="7"/>
      <c r="C67" s="7"/>
      <c r="D67" s="7"/>
      <c r="E67" s="7"/>
      <c r="F67" s="7"/>
      <c r="G67" s="7"/>
      <c r="H67" s="7"/>
      <c r="I67" s="20"/>
      <c r="J67" s="20"/>
      <c r="K67" s="20"/>
      <c r="L67" s="21"/>
      <c r="M67" s="21"/>
      <c r="N67" s="21"/>
    </row>
  </sheetData>
  <mergeCells count="123">
    <mergeCell ref="A1:N1"/>
    <mergeCell ref="A3:D3"/>
    <mergeCell ref="B6:H6"/>
    <mergeCell ref="I6:N6"/>
    <mergeCell ref="B7:H7"/>
    <mergeCell ref="I7:N7"/>
    <mergeCell ref="B51:H51"/>
    <mergeCell ref="L51:N51"/>
    <mergeCell ref="B13:H13"/>
    <mergeCell ref="I13:K13"/>
    <mergeCell ref="L13:N13"/>
    <mergeCell ref="B14:H14"/>
    <mergeCell ref="I14:K14"/>
    <mergeCell ref="L14:N14"/>
    <mergeCell ref="B8:H8"/>
    <mergeCell ref="I8:N8"/>
    <mergeCell ref="A10:N10"/>
    <mergeCell ref="B12:H12"/>
    <mergeCell ref="I12:K12"/>
    <mergeCell ref="L12:N12"/>
    <mergeCell ref="B17:H17"/>
    <mergeCell ref="I17:K17"/>
    <mergeCell ref="L17:N17"/>
    <mergeCell ref="B18:H18"/>
    <mergeCell ref="I18:K18"/>
    <mergeCell ref="L18:N18"/>
    <mergeCell ref="B15:H15"/>
    <mergeCell ref="I15:K15"/>
    <mergeCell ref="L15:N15"/>
    <mergeCell ref="B16:H16"/>
    <mergeCell ref="I16:K16"/>
    <mergeCell ref="L16:N16"/>
    <mergeCell ref="B21:H21"/>
    <mergeCell ref="I21:K21"/>
    <mergeCell ref="L21:N21"/>
    <mergeCell ref="B22:H22"/>
    <mergeCell ref="I22:K22"/>
    <mergeCell ref="L22:N22"/>
    <mergeCell ref="B19:H19"/>
    <mergeCell ref="I19:K19"/>
    <mergeCell ref="L19:N19"/>
    <mergeCell ref="B20:H20"/>
    <mergeCell ref="I20:K20"/>
    <mergeCell ref="L20:N20"/>
    <mergeCell ref="A26:N26"/>
    <mergeCell ref="B28:H28"/>
    <mergeCell ref="I28:N28"/>
    <mergeCell ref="B29:H29"/>
    <mergeCell ref="I29:K29"/>
    <mergeCell ref="L29:N29"/>
    <mergeCell ref="B23:H23"/>
    <mergeCell ref="I23:K23"/>
    <mergeCell ref="L23:N23"/>
    <mergeCell ref="B24:H24"/>
    <mergeCell ref="I24:K24"/>
    <mergeCell ref="L24:N24"/>
    <mergeCell ref="B32:H32"/>
    <mergeCell ref="I32:K32"/>
    <mergeCell ref="L32:N32"/>
    <mergeCell ref="B33:H33"/>
    <mergeCell ref="I33:K33"/>
    <mergeCell ref="L33:N33"/>
    <mergeCell ref="B30:H30"/>
    <mergeCell ref="I30:K30"/>
    <mergeCell ref="L30:N30"/>
    <mergeCell ref="B31:H31"/>
    <mergeCell ref="I31:K31"/>
    <mergeCell ref="L31:N31"/>
    <mergeCell ref="I51:K51"/>
    <mergeCell ref="I52:K52"/>
    <mergeCell ref="B36:H36"/>
    <mergeCell ref="I36:K36"/>
    <mergeCell ref="L36:N36"/>
    <mergeCell ref="B39:H39"/>
    <mergeCell ref="I39:K39"/>
    <mergeCell ref="L39:N39"/>
    <mergeCell ref="B34:H34"/>
    <mergeCell ref="I34:K34"/>
    <mergeCell ref="L34:N34"/>
    <mergeCell ref="B35:H35"/>
    <mergeCell ref="I35:K35"/>
    <mergeCell ref="L35:N35"/>
    <mergeCell ref="B37:H37"/>
    <mergeCell ref="I37:K37"/>
    <mergeCell ref="L37:N37"/>
    <mergeCell ref="I45:N45"/>
    <mergeCell ref="B46:H46"/>
    <mergeCell ref="I46:N46"/>
    <mergeCell ref="A48:N48"/>
    <mergeCell ref="B50:H50"/>
    <mergeCell ref="L50:N50"/>
    <mergeCell ref="B40:H40"/>
    <mergeCell ref="L40:N40"/>
    <mergeCell ref="B41:H41"/>
    <mergeCell ref="I41:K41"/>
    <mergeCell ref="L41:N41"/>
    <mergeCell ref="A43:N43"/>
    <mergeCell ref="I40:K40"/>
    <mergeCell ref="I50:K50"/>
    <mergeCell ref="B63:H63"/>
    <mergeCell ref="I63:N63"/>
    <mergeCell ref="B64:H64"/>
    <mergeCell ref="I64:K64"/>
    <mergeCell ref="L64:N64"/>
    <mergeCell ref="B38:H38"/>
    <mergeCell ref="I38:K38"/>
    <mergeCell ref="L38:N38"/>
    <mergeCell ref="B58:H58"/>
    <mergeCell ref="I58:K58"/>
    <mergeCell ref="L58:N58"/>
    <mergeCell ref="A60:N60"/>
    <mergeCell ref="B62:H62"/>
    <mergeCell ref="I62:N62"/>
    <mergeCell ref="A54:N54"/>
    <mergeCell ref="B55:H55"/>
    <mergeCell ref="I55:N55"/>
    <mergeCell ref="B56:H56"/>
    <mergeCell ref="I56:N56"/>
    <mergeCell ref="B57:H57"/>
    <mergeCell ref="I57:N57"/>
    <mergeCell ref="B52:H52"/>
    <mergeCell ref="L52:N52"/>
    <mergeCell ref="B45:H45"/>
  </mergeCells>
  <pageMargins left="0.7" right="0.7" top="0.75" bottom="0.75" header="0.3" footer="0.3"/>
  <pageSetup paperSize="9"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7"/>
  <sheetViews>
    <sheetView topLeftCell="A50" zoomScaleNormal="100" workbookViewId="0">
      <selection activeCell="B33" sqref="B33:H33"/>
    </sheetView>
  </sheetViews>
  <sheetFormatPr defaultRowHeight="14.4" x14ac:dyDescent="0.3"/>
  <cols>
    <col min="9" max="9" width="9.109375" style="22"/>
    <col min="10" max="10" width="10" style="22" bestFit="1" customWidth="1"/>
    <col min="11" max="14" width="9.109375" style="22"/>
    <col min="15" max="15" width="10" bestFit="1" customWidth="1"/>
  </cols>
  <sheetData>
    <row r="1" spans="1:14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86" t="s">
        <v>1</v>
      </c>
      <c r="B3" s="86"/>
      <c r="C3" s="86"/>
      <c r="D3" s="86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65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87" t="s">
        <v>2</v>
      </c>
      <c r="C6" s="87"/>
      <c r="D6" s="87"/>
      <c r="E6" s="87"/>
      <c r="F6" s="87"/>
      <c r="G6" s="87"/>
      <c r="H6" s="87"/>
      <c r="I6" s="88">
        <v>46066</v>
      </c>
      <c r="J6" s="88"/>
      <c r="K6" s="88"/>
      <c r="L6" s="88"/>
      <c r="M6" s="88"/>
      <c r="N6" s="88"/>
    </row>
    <row r="7" spans="1:14" x14ac:dyDescent="0.3">
      <c r="A7" s="9">
        <v>2</v>
      </c>
      <c r="B7" s="89" t="s">
        <v>3</v>
      </c>
      <c r="C7" s="89"/>
      <c r="D7" s="89"/>
      <c r="E7" s="89"/>
      <c r="F7" s="89"/>
      <c r="G7" s="89"/>
      <c r="H7" s="89"/>
      <c r="I7" s="90">
        <v>45748</v>
      </c>
      <c r="J7" s="90"/>
      <c r="K7" s="90"/>
      <c r="L7" s="90"/>
      <c r="M7" s="90"/>
      <c r="N7" s="90"/>
    </row>
    <row r="8" spans="1:14" x14ac:dyDescent="0.3">
      <c r="A8" s="10">
        <v>3</v>
      </c>
      <c r="B8" s="92" t="s">
        <v>4</v>
      </c>
      <c r="C8" s="92"/>
      <c r="D8" s="92"/>
      <c r="E8" s="92"/>
      <c r="F8" s="92"/>
      <c r="G8" s="92"/>
      <c r="H8" s="92"/>
      <c r="I8" s="93">
        <v>46022</v>
      </c>
      <c r="J8" s="93"/>
      <c r="K8" s="93"/>
      <c r="L8" s="93"/>
      <c r="M8" s="93"/>
      <c r="N8" s="93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65" t="s">
        <v>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94" t="s">
        <v>6</v>
      </c>
      <c r="C12" s="94"/>
      <c r="D12" s="94"/>
      <c r="E12" s="94"/>
      <c r="F12" s="94"/>
      <c r="G12" s="94"/>
      <c r="H12" s="94"/>
      <c r="I12" s="95"/>
      <c r="J12" s="95"/>
      <c r="K12" s="95"/>
      <c r="L12" s="96" t="s">
        <v>7</v>
      </c>
      <c r="M12" s="96"/>
      <c r="N12" s="96"/>
    </row>
    <row r="13" spans="1:14" x14ac:dyDescent="0.3">
      <c r="A13" s="24">
        <v>5</v>
      </c>
      <c r="B13" s="84" t="s">
        <v>8</v>
      </c>
      <c r="C13" s="84"/>
      <c r="D13" s="84"/>
      <c r="E13" s="84"/>
      <c r="F13" s="84"/>
      <c r="G13" s="84"/>
      <c r="H13" s="84"/>
      <c r="I13" s="79">
        <f>I14*-1</f>
        <v>0</v>
      </c>
      <c r="J13" s="79"/>
      <c r="K13" s="79"/>
      <c r="L13" s="62" t="s">
        <v>7</v>
      </c>
      <c r="M13" s="62"/>
      <c r="N13" s="62"/>
    </row>
    <row r="14" spans="1:14" ht="29.25" customHeight="1" x14ac:dyDescent="0.3">
      <c r="A14" s="24">
        <v>6</v>
      </c>
      <c r="B14" s="84" t="s">
        <v>9</v>
      </c>
      <c r="C14" s="84"/>
      <c r="D14" s="84"/>
      <c r="E14" s="84"/>
      <c r="F14" s="84"/>
      <c r="G14" s="84"/>
      <c r="H14" s="84"/>
      <c r="I14" s="83">
        <v>0</v>
      </c>
      <c r="J14" s="83"/>
      <c r="K14" s="83"/>
      <c r="L14" s="62" t="s">
        <v>7</v>
      </c>
      <c r="M14" s="62"/>
      <c r="N14" s="62"/>
    </row>
    <row r="15" spans="1:14" ht="35.25" customHeight="1" x14ac:dyDescent="0.3">
      <c r="A15" s="24">
        <v>7</v>
      </c>
      <c r="B15" s="91" t="s">
        <v>10</v>
      </c>
      <c r="C15" s="91"/>
      <c r="D15" s="91"/>
      <c r="E15" s="91"/>
      <c r="F15" s="91"/>
      <c r="G15" s="91"/>
      <c r="H15" s="91"/>
      <c r="I15" s="81">
        <f>I16+I17</f>
        <v>473847.83999999997</v>
      </c>
      <c r="J15" s="81"/>
      <c r="K15" s="81"/>
      <c r="L15" s="82" t="s">
        <v>7</v>
      </c>
      <c r="M15" s="82"/>
      <c r="N15" s="82"/>
    </row>
    <row r="16" spans="1:14" x14ac:dyDescent="0.3">
      <c r="A16" s="24">
        <v>8</v>
      </c>
      <c r="B16" s="78" t="s">
        <v>11</v>
      </c>
      <c r="C16" s="78"/>
      <c r="D16" s="78"/>
      <c r="E16" s="78"/>
      <c r="F16" s="78"/>
      <c r="G16" s="78"/>
      <c r="H16" s="78"/>
      <c r="I16" s="83">
        <v>301171.21999999997</v>
      </c>
      <c r="J16" s="83"/>
      <c r="K16" s="83"/>
      <c r="L16" s="62" t="s">
        <v>7</v>
      </c>
      <c r="M16" s="62"/>
      <c r="N16" s="62"/>
    </row>
    <row r="17" spans="1:15" x14ac:dyDescent="0.3">
      <c r="A17" s="24">
        <v>9</v>
      </c>
      <c r="B17" s="78" t="s">
        <v>12</v>
      </c>
      <c r="C17" s="78"/>
      <c r="D17" s="78"/>
      <c r="E17" s="78"/>
      <c r="F17" s="78"/>
      <c r="G17" s="78"/>
      <c r="H17" s="78"/>
      <c r="I17" s="83">
        <v>172676.62</v>
      </c>
      <c r="J17" s="83"/>
      <c r="K17" s="83"/>
      <c r="L17" s="62" t="s">
        <v>7</v>
      </c>
      <c r="M17" s="62"/>
      <c r="N17" s="62"/>
    </row>
    <row r="18" spans="1:15" x14ac:dyDescent="0.3">
      <c r="A18" s="24">
        <v>10</v>
      </c>
      <c r="B18" s="80" t="s">
        <v>13</v>
      </c>
      <c r="C18" s="80"/>
      <c r="D18" s="80"/>
      <c r="E18" s="80"/>
      <c r="F18" s="80"/>
      <c r="G18" s="80"/>
      <c r="H18" s="80"/>
      <c r="I18" s="81">
        <f>I19+I20</f>
        <v>406295.55</v>
      </c>
      <c r="J18" s="81"/>
      <c r="K18" s="81"/>
      <c r="L18" s="82" t="s">
        <v>7</v>
      </c>
      <c r="M18" s="82"/>
      <c r="N18" s="82"/>
    </row>
    <row r="19" spans="1:15" x14ac:dyDescent="0.3">
      <c r="A19" s="24">
        <v>11</v>
      </c>
      <c r="B19" s="78" t="s">
        <v>11</v>
      </c>
      <c r="C19" s="78"/>
      <c r="D19" s="78"/>
      <c r="E19" s="78"/>
      <c r="F19" s="78"/>
      <c r="G19" s="78"/>
      <c r="H19" s="78"/>
      <c r="I19" s="83">
        <v>257159.56</v>
      </c>
      <c r="J19" s="83"/>
      <c r="K19" s="83"/>
      <c r="L19" s="62" t="s">
        <v>7</v>
      </c>
      <c r="M19" s="62"/>
      <c r="N19" s="62"/>
    </row>
    <row r="20" spans="1:15" x14ac:dyDescent="0.3">
      <c r="A20" s="24">
        <v>12</v>
      </c>
      <c r="B20" s="78" t="s">
        <v>12</v>
      </c>
      <c r="C20" s="78"/>
      <c r="D20" s="78"/>
      <c r="E20" s="78"/>
      <c r="F20" s="78"/>
      <c r="G20" s="78"/>
      <c r="H20" s="78"/>
      <c r="I20" s="83">
        <v>149135.99</v>
      </c>
      <c r="J20" s="83"/>
      <c r="K20" s="83"/>
      <c r="L20" s="62" t="s">
        <v>7</v>
      </c>
      <c r="M20" s="62"/>
      <c r="N20" s="62"/>
    </row>
    <row r="21" spans="1:15" x14ac:dyDescent="0.3">
      <c r="A21" s="24">
        <v>13</v>
      </c>
      <c r="B21" s="80" t="s">
        <v>14</v>
      </c>
      <c r="C21" s="80"/>
      <c r="D21" s="80"/>
      <c r="E21" s="80"/>
      <c r="F21" s="80"/>
      <c r="G21" s="80"/>
      <c r="H21" s="80"/>
      <c r="I21" s="81">
        <f>I13+I18</f>
        <v>406295.55</v>
      </c>
      <c r="J21" s="81"/>
      <c r="K21" s="81"/>
      <c r="L21" s="82" t="s">
        <v>7</v>
      </c>
      <c r="M21" s="82"/>
      <c r="N21" s="82"/>
    </row>
    <row r="22" spans="1:15" x14ac:dyDescent="0.3">
      <c r="A22" s="24">
        <v>14</v>
      </c>
      <c r="B22" s="78" t="s">
        <v>15</v>
      </c>
      <c r="C22" s="78"/>
      <c r="D22" s="78"/>
      <c r="E22" s="78"/>
      <c r="F22" s="78"/>
      <c r="G22" s="78"/>
      <c r="H22" s="78"/>
      <c r="I22" s="79"/>
      <c r="J22" s="79"/>
      <c r="K22" s="79"/>
      <c r="L22" s="62" t="s">
        <v>7</v>
      </c>
      <c r="M22" s="62"/>
      <c r="N22" s="62"/>
    </row>
    <row r="23" spans="1:15" x14ac:dyDescent="0.3">
      <c r="A23" s="24">
        <v>15</v>
      </c>
      <c r="B23" s="78" t="s">
        <v>16</v>
      </c>
      <c r="C23" s="78"/>
      <c r="D23" s="78"/>
      <c r="E23" s="78"/>
      <c r="F23" s="78"/>
      <c r="G23" s="78"/>
      <c r="H23" s="78"/>
      <c r="I23" s="79"/>
      <c r="J23" s="79"/>
      <c r="K23" s="79"/>
      <c r="L23" s="62" t="s">
        <v>7</v>
      </c>
      <c r="M23" s="62"/>
      <c r="N23" s="62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67552.289999999979</v>
      </c>
      <c r="J24" s="64"/>
      <c r="K24" s="64"/>
      <c r="L24" s="58" t="s">
        <v>7</v>
      </c>
      <c r="M24" s="58"/>
      <c r="N24" s="58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65" t="s">
        <v>18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6"/>
      <c r="B28" s="73" t="s">
        <v>19</v>
      </c>
      <c r="C28" s="73"/>
      <c r="D28" s="73"/>
      <c r="E28" s="73"/>
      <c r="F28" s="73"/>
      <c r="G28" s="73"/>
      <c r="H28" s="73"/>
      <c r="I28" s="74" t="s">
        <v>20</v>
      </c>
      <c r="J28" s="74"/>
      <c r="K28" s="74"/>
      <c r="L28" s="74"/>
      <c r="M28" s="74"/>
      <c r="N28" s="74"/>
    </row>
    <row r="29" spans="1:15" x14ac:dyDescent="0.3">
      <c r="A29" s="5">
        <f>A24+1</f>
        <v>17</v>
      </c>
      <c r="B29" s="84" t="s">
        <v>39</v>
      </c>
      <c r="C29" s="84"/>
      <c r="D29" s="84"/>
      <c r="E29" s="84"/>
      <c r="F29" s="84"/>
      <c r="G29" s="84"/>
      <c r="H29" s="84"/>
      <c r="I29" s="79">
        <v>34000</v>
      </c>
      <c r="J29" s="79"/>
      <c r="K29" s="79"/>
      <c r="L29" s="62" t="s">
        <v>7</v>
      </c>
      <c r="M29" s="62"/>
      <c r="N29" s="62"/>
    </row>
    <row r="30" spans="1:15" ht="15" customHeight="1" x14ac:dyDescent="0.3">
      <c r="A30" s="5">
        <v>18</v>
      </c>
      <c r="B30" s="49" t="s">
        <v>40</v>
      </c>
      <c r="C30" s="50"/>
      <c r="D30" s="50"/>
      <c r="E30" s="50"/>
      <c r="F30" s="50"/>
      <c r="G30" s="50"/>
      <c r="H30" s="51"/>
      <c r="I30" s="66">
        <v>3000</v>
      </c>
      <c r="J30" s="67"/>
      <c r="K30" s="68"/>
      <c r="L30" s="62" t="s">
        <v>7</v>
      </c>
      <c r="M30" s="62"/>
      <c r="N30" s="62"/>
    </row>
    <row r="31" spans="1:15" ht="26.25" customHeight="1" x14ac:dyDescent="0.3">
      <c r="A31" s="5">
        <v>19</v>
      </c>
      <c r="B31" s="49" t="s">
        <v>41</v>
      </c>
      <c r="C31" s="50"/>
      <c r="D31" s="50"/>
      <c r="E31" s="50"/>
      <c r="F31" s="50"/>
      <c r="G31" s="50"/>
      <c r="H31" s="51"/>
      <c r="I31" s="66">
        <v>8211</v>
      </c>
      <c r="J31" s="67"/>
      <c r="K31" s="68"/>
      <c r="L31" s="97" t="s">
        <v>7</v>
      </c>
      <c r="M31" s="98"/>
      <c r="N31" s="99"/>
    </row>
    <row r="32" spans="1:15" ht="33.75" customHeight="1" x14ac:dyDescent="0.3">
      <c r="A32" s="5">
        <v>20</v>
      </c>
      <c r="B32" s="49" t="s">
        <v>42</v>
      </c>
      <c r="C32" s="50"/>
      <c r="D32" s="50"/>
      <c r="E32" s="50"/>
      <c r="F32" s="50"/>
      <c r="G32" s="50"/>
      <c r="H32" s="51"/>
      <c r="I32" s="66">
        <v>12480</v>
      </c>
      <c r="J32" s="67"/>
      <c r="K32" s="68"/>
      <c r="L32" s="62" t="s">
        <v>7</v>
      </c>
      <c r="M32" s="62"/>
      <c r="N32" s="62"/>
    </row>
    <row r="33" spans="1:14" ht="15" customHeight="1" x14ac:dyDescent="0.3">
      <c r="A33" s="5">
        <v>21</v>
      </c>
      <c r="B33" s="49" t="s">
        <v>43</v>
      </c>
      <c r="C33" s="50"/>
      <c r="D33" s="50"/>
      <c r="E33" s="50"/>
      <c r="F33" s="50"/>
      <c r="G33" s="50"/>
      <c r="H33" s="51"/>
      <c r="I33" s="66">
        <v>50560</v>
      </c>
      <c r="J33" s="67"/>
      <c r="K33" s="68"/>
      <c r="L33" s="62" t="s">
        <v>7</v>
      </c>
      <c r="M33" s="62"/>
      <c r="N33" s="62"/>
    </row>
    <row r="34" spans="1:14" ht="15" customHeight="1" x14ac:dyDescent="0.3">
      <c r="A34" s="5">
        <v>22</v>
      </c>
      <c r="B34" s="49" t="s">
        <v>44</v>
      </c>
      <c r="C34" s="50"/>
      <c r="D34" s="50"/>
      <c r="E34" s="50"/>
      <c r="F34" s="50"/>
      <c r="G34" s="50"/>
      <c r="H34" s="51"/>
      <c r="I34" s="66">
        <v>122184</v>
      </c>
      <c r="J34" s="67"/>
      <c r="K34" s="68"/>
      <c r="L34" s="62" t="s">
        <v>7</v>
      </c>
      <c r="M34" s="62"/>
      <c r="N34" s="62"/>
    </row>
    <row r="35" spans="1:14" ht="15" customHeight="1" x14ac:dyDescent="0.3">
      <c r="A35" s="5">
        <v>23</v>
      </c>
      <c r="B35" s="49" t="s">
        <v>54</v>
      </c>
      <c r="C35" s="50"/>
      <c r="D35" s="50"/>
      <c r="E35" s="50"/>
      <c r="F35" s="50"/>
      <c r="G35" s="50"/>
      <c r="H35" s="51"/>
      <c r="I35" s="66">
        <v>13830</v>
      </c>
      <c r="J35" s="67"/>
      <c r="K35" s="68"/>
      <c r="L35" s="62" t="s">
        <v>7</v>
      </c>
      <c r="M35" s="62"/>
      <c r="N35" s="62"/>
    </row>
    <row r="36" spans="1:14" ht="15" customHeight="1" x14ac:dyDescent="0.3">
      <c r="A36" s="5">
        <v>24</v>
      </c>
      <c r="B36" s="49" t="s">
        <v>53</v>
      </c>
      <c r="C36" s="50"/>
      <c r="D36" s="50"/>
      <c r="E36" s="50"/>
      <c r="F36" s="50"/>
      <c r="G36" s="50"/>
      <c r="H36" s="51"/>
      <c r="I36" s="66">
        <f>121159.61*I18/4156508.51</f>
        <v>11843.259857234239</v>
      </c>
      <c r="J36" s="67"/>
      <c r="K36" s="68"/>
      <c r="L36" s="62" t="s">
        <v>7</v>
      </c>
      <c r="M36" s="62"/>
      <c r="N36" s="62"/>
    </row>
    <row r="37" spans="1:14" ht="15" customHeight="1" x14ac:dyDescent="0.3">
      <c r="A37" s="5">
        <v>25</v>
      </c>
      <c r="B37" s="49" t="s">
        <v>21</v>
      </c>
      <c r="C37" s="50"/>
      <c r="D37" s="50"/>
      <c r="E37" s="50"/>
      <c r="F37" s="50"/>
      <c r="G37" s="50"/>
      <c r="H37" s="51"/>
      <c r="I37" s="120">
        <v>96050.77</v>
      </c>
      <c r="J37" s="121"/>
      <c r="K37" s="122"/>
      <c r="L37" s="62" t="s">
        <v>7</v>
      </c>
      <c r="M37" s="62"/>
      <c r="N37" s="62"/>
    </row>
    <row r="38" spans="1:14" ht="15" customHeight="1" x14ac:dyDescent="0.3">
      <c r="A38" s="5">
        <v>26</v>
      </c>
      <c r="B38" s="63" t="s">
        <v>22</v>
      </c>
      <c r="C38" s="63"/>
      <c r="D38" s="63"/>
      <c r="E38" s="63"/>
      <c r="F38" s="63"/>
      <c r="G38" s="63"/>
      <c r="H38" s="63"/>
      <c r="I38" s="64">
        <f>31640.47+4269</f>
        <v>35909.47</v>
      </c>
      <c r="J38" s="64"/>
      <c r="K38" s="64"/>
      <c r="L38" s="62" t="s">
        <v>7</v>
      </c>
      <c r="M38" s="62"/>
      <c r="N38" s="62"/>
    </row>
    <row r="39" spans="1:14" x14ac:dyDescent="0.3">
      <c r="A39" s="4"/>
      <c r="B39" s="4"/>
      <c r="C39" s="4"/>
      <c r="D39" s="4"/>
      <c r="E39" s="4"/>
      <c r="F39" s="4"/>
      <c r="G39" s="4"/>
      <c r="H39" s="4"/>
      <c r="I39" s="17"/>
      <c r="J39" s="17"/>
      <c r="K39" s="14"/>
      <c r="L39" s="15"/>
      <c r="M39" s="15"/>
      <c r="N39" s="15"/>
    </row>
    <row r="40" spans="1:14" x14ac:dyDescent="0.3">
      <c r="A40" s="65" t="s">
        <v>23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</row>
    <row r="41" spans="1:14" x14ac:dyDescent="0.3">
      <c r="A41" s="4"/>
      <c r="B41" s="4"/>
      <c r="C41" s="4"/>
      <c r="D41" s="4"/>
      <c r="E41" s="4"/>
      <c r="F41" s="4"/>
      <c r="G41" s="4"/>
      <c r="H41" s="4"/>
      <c r="I41" s="17"/>
      <c r="J41" s="17"/>
      <c r="K41" s="14"/>
      <c r="L41" s="15"/>
      <c r="M41" s="15"/>
      <c r="N41" s="15"/>
    </row>
    <row r="42" spans="1:14" x14ac:dyDescent="0.3">
      <c r="A42" s="8">
        <v>27</v>
      </c>
      <c r="B42" s="42" t="s">
        <v>24</v>
      </c>
      <c r="C42" s="42"/>
      <c r="D42" s="42"/>
      <c r="E42" s="42"/>
      <c r="F42" s="42"/>
      <c r="G42" s="42"/>
      <c r="H42" s="42"/>
      <c r="I42" s="43" t="s">
        <v>66</v>
      </c>
      <c r="J42" s="43"/>
      <c r="K42" s="43"/>
      <c r="L42" s="43"/>
      <c r="M42" s="43"/>
      <c r="N42" s="43"/>
    </row>
    <row r="43" spans="1:14" x14ac:dyDescent="0.3">
      <c r="A43" s="10">
        <v>28</v>
      </c>
      <c r="B43" s="44" t="s">
        <v>25</v>
      </c>
      <c r="C43" s="44"/>
      <c r="D43" s="44"/>
      <c r="E43" s="44"/>
      <c r="F43" s="44"/>
      <c r="G43" s="44"/>
      <c r="H43" s="44"/>
      <c r="I43" s="45" t="s">
        <v>66</v>
      </c>
      <c r="J43" s="45"/>
      <c r="K43" s="45"/>
      <c r="L43" s="45"/>
      <c r="M43" s="45"/>
      <c r="N43" s="45"/>
    </row>
    <row r="44" spans="1:14" x14ac:dyDescent="0.3">
      <c r="A44" s="4"/>
      <c r="B44" s="4"/>
      <c r="C44" s="4"/>
      <c r="D44" s="4"/>
      <c r="E44" s="4"/>
      <c r="F44" s="4"/>
      <c r="G44" s="4"/>
      <c r="H44" s="4"/>
      <c r="I44" s="17"/>
      <c r="J44" s="17"/>
      <c r="K44" s="14"/>
      <c r="L44" s="15"/>
      <c r="M44" s="15"/>
      <c r="N44" s="15"/>
    </row>
    <row r="45" spans="1:14" x14ac:dyDescent="0.3">
      <c r="A45" s="46" t="s">
        <v>26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</row>
    <row r="46" spans="1:14" x14ac:dyDescent="0.3">
      <c r="A46" s="6"/>
      <c r="B46" s="6"/>
      <c r="C46" s="6"/>
      <c r="D46" s="6"/>
      <c r="E46" s="6"/>
      <c r="F46" s="6"/>
      <c r="G46" s="6"/>
      <c r="H46" s="6"/>
      <c r="I46" s="18"/>
      <c r="J46" s="18"/>
      <c r="K46" s="18"/>
      <c r="L46" s="19"/>
      <c r="M46" s="19"/>
      <c r="N46" s="19"/>
    </row>
    <row r="47" spans="1:14" x14ac:dyDescent="0.3">
      <c r="A47" s="34">
        <v>1</v>
      </c>
      <c r="B47" s="47" t="s">
        <v>51</v>
      </c>
      <c r="C47" s="47"/>
      <c r="D47" s="47"/>
      <c r="E47" s="47"/>
      <c r="F47" s="47"/>
      <c r="G47" s="47"/>
      <c r="H47" s="47"/>
      <c r="I47" s="123">
        <v>4269</v>
      </c>
      <c r="J47" s="123"/>
      <c r="K47" s="123"/>
      <c r="L47" s="48" t="s">
        <v>7</v>
      </c>
      <c r="M47" s="48"/>
      <c r="N47" s="48"/>
    </row>
    <row r="48" spans="1:14" x14ac:dyDescent="0.3">
      <c r="A48" s="34">
        <v>2</v>
      </c>
      <c r="B48" s="47" t="s">
        <v>68</v>
      </c>
      <c r="C48" s="47"/>
      <c r="D48" s="47"/>
      <c r="E48" s="47"/>
      <c r="F48" s="47"/>
      <c r="G48" s="47"/>
      <c r="H48" s="47"/>
      <c r="I48" s="124">
        <v>4256</v>
      </c>
      <c r="J48" s="124"/>
      <c r="K48" s="124"/>
      <c r="L48" s="48" t="s">
        <v>7</v>
      </c>
      <c r="M48" s="48"/>
      <c r="N48" s="48"/>
    </row>
    <row r="49" spans="1:14" x14ac:dyDescent="0.3">
      <c r="A49" s="34">
        <v>3</v>
      </c>
      <c r="B49" s="47" t="s">
        <v>46</v>
      </c>
      <c r="C49" s="47"/>
      <c r="D49" s="47"/>
      <c r="E49" s="47"/>
      <c r="F49" s="47"/>
      <c r="G49" s="47"/>
      <c r="H49" s="47"/>
      <c r="I49" s="124">
        <v>4600</v>
      </c>
      <c r="J49" s="124"/>
      <c r="K49" s="124"/>
      <c r="L49" s="48" t="s">
        <v>7</v>
      </c>
      <c r="M49" s="48"/>
      <c r="N49" s="48"/>
    </row>
    <row r="50" spans="1:14" ht="27" customHeight="1" x14ac:dyDescent="0.3">
      <c r="A50" s="34">
        <v>4</v>
      </c>
      <c r="B50" s="125" t="s">
        <v>67</v>
      </c>
      <c r="C50" s="125"/>
      <c r="D50" s="125"/>
      <c r="E50" s="125"/>
      <c r="F50" s="125"/>
      <c r="G50" s="125"/>
      <c r="H50" s="125"/>
      <c r="I50" s="126">
        <v>11792.13</v>
      </c>
      <c r="J50" s="126"/>
      <c r="K50" s="126"/>
      <c r="L50" s="48" t="s">
        <v>7</v>
      </c>
      <c r="M50" s="48"/>
      <c r="N50" s="48"/>
    </row>
    <row r="51" spans="1:14" ht="27" customHeight="1" x14ac:dyDescent="0.3">
      <c r="A51" s="34">
        <v>5</v>
      </c>
      <c r="B51" s="47" t="s">
        <v>78</v>
      </c>
      <c r="C51" s="47"/>
      <c r="D51" s="47"/>
      <c r="E51" s="47"/>
      <c r="F51" s="47"/>
      <c r="G51" s="47"/>
      <c r="H51" s="47"/>
      <c r="I51" s="126">
        <v>2482.34</v>
      </c>
      <c r="J51" s="126"/>
      <c r="K51" s="126"/>
      <c r="L51" s="48" t="s">
        <v>7</v>
      </c>
      <c r="M51" s="48"/>
      <c r="N51" s="48"/>
    </row>
    <row r="52" spans="1:14" ht="15" customHeight="1" x14ac:dyDescent="0.3">
      <c r="A52" s="34">
        <v>6</v>
      </c>
      <c r="B52" s="47" t="s">
        <v>49</v>
      </c>
      <c r="C52" s="47"/>
      <c r="D52" s="47"/>
      <c r="E52" s="47"/>
      <c r="F52" s="47"/>
      <c r="G52" s="47"/>
      <c r="H52" s="47"/>
      <c r="I52" s="124">
        <v>8510</v>
      </c>
      <c r="J52" s="124"/>
      <c r="K52" s="124"/>
      <c r="L52" s="48" t="s">
        <v>7</v>
      </c>
      <c r="M52" s="48"/>
      <c r="N52" s="48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18"/>
      <c r="J53" s="18"/>
      <c r="K53" s="18"/>
      <c r="L53" s="19"/>
      <c r="M53" s="19"/>
      <c r="N53" s="19"/>
    </row>
    <row r="54" spans="1:14" x14ac:dyDescent="0.3">
      <c r="A54" s="46" t="s">
        <v>27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</row>
    <row r="55" spans="1:14" x14ac:dyDescent="0.3">
      <c r="A55" s="8"/>
      <c r="B55" s="42" t="s">
        <v>28</v>
      </c>
      <c r="C55" s="42"/>
      <c r="D55" s="42"/>
      <c r="E55" s="42"/>
      <c r="F55" s="42"/>
      <c r="G55" s="42"/>
      <c r="H55" s="42"/>
      <c r="I55" s="61">
        <v>0</v>
      </c>
      <c r="J55" s="61"/>
      <c r="K55" s="61"/>
      <c r="L55" s="61"/>
      <c r="M55" s="61"/>
      <c r="N55" s="61"/>
    </row>
    <row r="56" spans="1:14" x14ac:dyDescent="0.3">
      <c r="A56" s="9"/>
      <c r="B56" s="54" t="s">
        <v>29</v>
      </c>
      <c r="C56" s="54"/>
      <c r="D56" s="54"/>
      <c r="E56" s="54"/>
      <c r="F56" s="54"/>
      <c r="G56" s="54"/>
      <c r="H56" s="54"/>
      <c r="I56" s="55">
        <v>0</v>
      </c>
      <c r="J56" s="55"/>
      <c r="K56" s="55"/>
      <c r="L56" s="55"/>
      <c r="M56" s="55"/>
      <c r="N56" s="55"/>
    </row>
    <row r="57" spans="1:14" x14ac:dyDescent="0.3">
      <c r="A57" s="9"/>
      <c r="B57" s="54" t="s">
        <v>30</v>
      </c>
      <c r="C57" s="54"/>
      <c r="D57" s="54"/>
      <c r="E57" s="54"/>
      <c r="F57" s="54"/>
      <c r="G57" s="54"/>
      <c r="H57" s="54"/>
      <c r="I57" s="55">
        <v>0</v>
      </c>
      <c r="J57" s="55"/>
      <c r="K57" s="55"/>
      <c r="L57" s="55"/>
      <c r="M57" s="55"/>
      <c r="N57" s="55"/>
    </row>
    <row r="58" spans="1:14" x14ac:dyDescent="0.3">
      <c r="A58" s="10"/>
      <c r="B58" s="44" t="s">
        <v>31</v>
      </c>
      <c r="C58" s="44"/>
      <c r="D58" s="44"/>
      <c r="E58" s="44"/>
      <c r="F58" s="44"/>
      <c r="G58" s="44"/>
      <c r="H58" s="44"/>
      <c r="I58" s="59">
        <v>0</v>
      </c>
      <c r="J58" s="59"/>
      <c r="K58" s="59"/>
      <c r="L58" s="58" t="s">
        <v>7</v>
      </c>
      <c r="M58" s="58"/>
      <c r="N58" s="58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46" t="s">
        <v>32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</row>
    <row r="61" spans="1:14" x14ac:dyDescent="0.3">
      <c r="A61" s="6"/>
      <c r="B61" s="6"/>
      <c r="C61" s="6"/>
      <c r="D61" s="6"/>
      <c r="E61" s="6"/>
      <c r="F61" s="6"/>
      <c r="G61" s="6"/>
      <c r="H61" s="6"/>
      <c r="I61" s="18"/>
      <c r="J61" s="18"/>
      <c r="K61" s="18"/>
      <c r="L61" s="19"/>
      <c r="M61" s="19"/>
      <c r="N61" s="19"/>
    </row>
    <row r="62" spans="1:14" x14ac:dyDescent="0.3">
      <c r="A62" s="8"/>
      <c r="B62" s="42" t="s">
        <v>33</v>
      </c>
      <c r="C62" s="42"/>
      <c r="D62" s="42"/>
      <c r="E62" s="42"/>
      <c r="F62" s="42"/>
      <c r="G62" s="42"/>
      <c r="H62" s="42"/>
      <c r="I62" s="60">
        <v>0</v>
      </c>
      <c r="J62" s="60"/>
      <c r="K62" s="60"/>
      <c r="L62" s="60"/>
      <c r="M62" s="60"/>
      <c r="N62" s="60"/>
    </row>
    <row r="63" spans="1:14" x14ac:dyDescent="0.3">
      <c r="A63" s="9"/>
      <c r="B63" s="54" t="s">
        <v>34</v>
      </c>
      <c r="C63" s="54"/>
      <c r="D63" s="54"/>
      <c r="E63" s="54"/>
      <c r="F63" s="54"/>
      <c r="G63" s="54"/>
      <c r="H63" s="54"/>
      <c r="I63" s="55">
        <v>0</v>
      </c>
      <c r="J63" s="55"/>
      <c r="K63" s="55"/>
      <c r="L63" s="55"/>
      <c r="M63" s="55"/>
      <c r="N63" s="55"/>
    </row>
    <row r="64" spans="1:14" x14ac:dyDescent="0.3">
      <c r="A64" s="10"/>
      <c r="B64" s="56" t="s">
        <v>35</v>
      </c>
      <c r="C64" s="56"/>
      <c r="D64" s="56"/>
      <c r="E64" s="56"/>
      <c r="F64" s="56"/>
      <c r="G64" s="56"/>
      <c r="H64" s="56"/>
      <c r="I64" s="57">
        <v>0</v>
      </c>
      <c r="J64" s="57"/>
      <c r="K64" s="57"/>
      <c r="L64" s="58" t="s">
        <v>7</v>
      </c>
      <c r="M64" s="58"/>
      <c r="N64" s="58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  <row r="66" spans="1:14" x14ac:dyDescent="0.3">
      <c r="A66" s="7"/>
      <c r="B66" s="7"/>
      <c r="C66" s="7"/>
      <c r="D66" s="7"/>
      <c r="E66" s="7"/>
      <c r="F66" s="7"/>
      <c r="G66" s="7"/>
      <c r="H66" s="7"/>
      <c r="I66" s="20"/>
      <c r="J66" s="20"/>
      <c r="K66" s="20"/>
      <c r="L66" s="21"/>
      <c r="M66" s="21"/>
      <c r="N66" s="21"/>
    </row>
    <row r="67" spans="1:14" x14ac:dyDescent="0.3">
      <c r="A67" s="7"/>
      <c r="B67" s="7"/>
      <c r="C67" s="7"/>
      <c r="D67" s="7"/>
      <c r="E67" s="7"/>
      <c r="F67" s="7"/>
      <c r="G67" s="7"/>
      <c r="H67" s="7"/>
      <c r="I67" s="20"/>
      <c r="J67" s="20"/>
      <c r="K67" s="20"/>
      <c r="L67" s="21"/>
      <c r="M67" s="21"/>
      <c r="N67" s="21"/>
    </row>
  </sheetData>
  <mergeCells count="123">
    <mergeCell ref="B64:H64"/>
    <mergeCell ref="I64:K64"/>
    <mergeCell ref="L64:N64"/>
    <mergeCell ref="B58:H58"/>
    <mergeCell ref="I58:K58"/>
    <mergeCell ref="L58:N58"/>
    <mergeCell ref="A60:N60"/>
    <mergeCell ref="B62:H62"/>
    <mergeCell ref="I62:N62"/>
    <mergeCell ref="A54:N54"/>
    <mergeCell ref="B55:H55"/>
    <mergeCell ref="I55:N55"/>
    <mergeCell ref="B56:H56"/>
    <mergeCell ref="I56:N56"/>
    <mergeCell ref="B57:H57"/>
    <mergeCell ref="I57:N57"/>
    <mergeCell ref="B50:H50"/>
    <mergeCell ref="B63:H63"/>
    <mergeCell ref="I63:N63"/>
    <mergeCell ref="B51:H51"/>
    <mergeCell ref="L51:N51"/>
    <mergeCell ref="L50:N50"/>
    <mergeCell ref="L52:N52"/>
    <mergeCell ref="B52:H52"/>
    <mergeCell ref="I50:K50"/>
    <mergeCell ref="I51:K51"/>
    <mergeCell ref="I52:K52"/>
    <mergeCell ref="B47:H47"/>
    <mergeCell ref="L47:N47"/>
    <mergeCell ref="B48:H48"/>
    <mergeCell ref="L48:N48"/>
    <mergeCell ref="B49:H49"/>
    <mergeCell ref="L49:N49"/>
    <mergeCell ref="A40:N40"/>
    <mergeCell ref="B42:H42"/>
    <mergeCell ref="I42:N42"/>
    <mergeCell ref="B43:H43"/>
    <mergeCell ref="I43:N43"/>
    <mergeCell ref="A45:N45"/>
    <mergeCell ref="I47:K47"/>
    <mergeCell ref="I48:K48"/>
    <mergeCell ref="I49:K49"/>
    <mergeCell ref="B36:H36"/>
    <mergeCell ref="I36:K36"/>
    <mergeCell ref="L36:N36"/>
    <mergeCell ref="B37:H37"/>
    <mergeCell ref="L37:N37"/>
    <mergeCell ref="B38:H38"/>
    <mergeCell ref="I38:K38"/>
    <mergeCell ref="L38:N38"/>
    <mergeCell ref="B34:H34"/>
    <mergeCell ref="I34:K34"/>
    <mergeCell ref="L34:N34"/>
    <mergeCell ref="B35:H35"/>
    <mergeCell ref="I35:K35"/>
    <mergeCell ref="L35:N35"/>
    <mergeCell ref="I37:K37"/>
    <mergeCell ref="B32:H32"/>
    <mergeCell ref="I32:K32"/>
    <mergeCell ref="L32:N32"/>
    <mergeCell ref="B33:H33"/>
    <mergeCell ref="I33:K33"/>
    <mergeCell ref="L33:N33"/>
    <mergeCell ref="B30:H30"/>
    <mergeCell ref="I30:K30"/>
    <mergeCell ref="L30:N30"/>
    <mergeCell ref="B31:H31"/>
    <mergeCell ref="I31:K31"/>
    <mergeCell ref="L31:N31"/>
    <mergeCell ref="B29:H29"/>
    <mergeCell ref="I29:K29"/>
    <mergeCell ref="L29:N29"/>
    <mergeCell ref="A26:N26"/>
    <mergeCell ref="B28:H28"/>
    <mergeCell ref="I28:N28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19:H19"/>
    <mergeCell ref="I19:K19"/>
    <mergeCell ref="L19:N19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15:H15"/>
    <mergeCell ref="I15:K15"/>
    <mergeCell ref="L15:N15"/>
    <mergeCell ref="B16:H16"/>
    <mergeCell ref="I16:K16"/>
    <mergeCell ref="L16:N16"/>
    <mergeCell ref="B14:H14"/>
    <mergeCell ref="I14:K14"/>
    <mergeCell ref="L14:N14"/>
    <mergeCell ref="B8:H8"/>
    <mergeCell ref="I8:N8"/>
    <mergeCell ref="A10:N10"/>
    <mergeCell ref="B12:H12"/>
    <mergeCell ref="I12:K12"/>
    <mergeCell ref="L12:N12"/>
    <mergeCell ref="A1:N1"/>
    <mergeCell ref="A3:D3"/>
    <mergeCell ref="B6:H6"/>
    <mergeCell ref="I6:N6"/>
    <mergeCell ref="B7:H7"/>
    <mergeCell ref="I7:N7"/>
    <mergeCell ref="B13:H13"/>
    <mergeCell ref="I13:K13"/>
    <mergeCell ref="L13:N13"/>
  </mergeCells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74"/>
  <sheetViews>
    <sheetView topLeftCell="A54" zoomScaleNormal="100" workbookViewId="0">
      <selection activeCell="B37" sqref="B37:N37"/>
    </sheetView>
  </sheetViews>
  <sheetFormatPr defaultRowHeight="14.4" x14ac:dyDescent="0.3"/>
  <cols>
    <col min="9" max="9" width="9.109375" style="22"/>
    <col min="10" max="10" width="10" style="22" bestFit="1" customWidth="1"/>
    <col min="11" max="14" width="9.109375" style="22"/>
    <col min="15" max="15" width="10" bestFit="1" customWidth="1"/>
  </cols>
  <sheetData>
    <row r="1" spans="1:14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86" t="s">
        <v>1</v>
      </c>
      <c r="B3" s="86"/>
      <c r="C3" s="86"/>
      <c r="D3" s="86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59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8">
        <v>1</v>
      </c>
      <c r="B6" s="87" t="s">
        <v>2</v>
      </c>
      <c r="C6" s="87"/>
      <c r="D6" s="87"/>
      <c r="E6" s="87"/>
      <c r="F6" s="87"/>
      <c r="G6" s="87"/>
      <c r="H6" s="87"/>
      <c r="I6" s="88">
        <v>46066</v>
      </c>
      <c r="J6" s="88"/>
      <c r="K6" s="88"/>
      <c r="L6" s="88"/>
      <c r="M6" s="88"/>
      <c r="N6" s="88"/>
    </row>
    <row r="7" spans="1:14" x14ac:dyDescent="0.3">
      <c r="A7" s="9">
        <v>2</v>
      </c>
      <c r="B7" s="89" t="s">
        <v>3</v>
      </c>
      <c r="C7" s="89"/>
      <c r="D7" s="89"/>
      <c r="E7" s="89"/>
      <c r="F7" s="89"/>
      <c r="G7" s="89"/>
      <c r="H7" s="89"/>
      <c r="I7" s="90">
        <v>45689</v>
      </c>
      <c r="J7" s="90"/>
      <c r="K7" s="90"/>
      <c r="L7" s="90"/>
      <c r="M7" s="90"/>
      <c r="N7" s="90"/>
    </row>
    <row r="8" spans="1:14" x14ac:dyDescent="0.3">
      <c r="A8" s="10">
        <v>3</v>
      </c>
      <c r="B8" s="92" t="s">
        <v>4</v>
      </c>
      <c r="C8" s="92"/>
      <c r="D8" s="92"/>
      <c r="E8" s="92"/>
      <c r="F8" s="92"/>
      <c r="G8" s="92"/>
      <c r="H8" s="92"/>
      <c r="I8" s="93">
        <v>46022</v>
      </c>
      <c r="J8" s="93"/>
      <c r="K8" s="93"/>
      <c r="L8" s="93"/>
      <c r="M8" s="93"/>
      <c r="N8" s="93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65" t="s">
        <v>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5">
        <v>4</v>
      </c>
      <c r="B12" s="94" t="s">
        <v>6</v>
      </c>
      <c r="C12" s="94"/>
      <c r="D12" s="94"/>
      <c r="E12" s="94"/>
      <c r="F12" s="94"/>
      <c r="G12" s="94"/>
      <c r="H12" s="94"/>
      <c r="I12" s="95"/>
      <c r="J12" s="95"/>
      <c r="K12" s="95"/>
      <c r="L12" s="96" t="s">
        <v>7</v>
      </c>
      <c r="M12" s="96"/>
      <c r="N12" s="96"/>
    </row>
    <row r="13" spans="1:14" x14ac:dyDescent="0.3">
      <c r="A13" s="24">
        <v>5</v>
      </c>
      <c r="B13" s="84" t="s">
        <v>8</v>
      </c>
      <c r="C13" s="84"/>
      <c r="D13" s="84"/>
      <c r="E13" s="84"/>
      <c r="F13" s="84"/>
      <c r="G13" s="84"/>
      <c r="H13" s="84"/>
      <c r="I13" s="79">
        <f>I14*-1</f>
        <v>0</v>
      </c>
      <c r="J13" s="79"/>
      <c r="K13" s="79"/>
      <c r="L13" s="62" t="s">
        <v>7</v>
      </c>
      <c r="M13" s="62"/>
      <c r="N13" s="62"/>
    </row>
    <row r="14" spans="1:14" ht="29.25" customHeight="1" x14ac:dyDescent="0.3">
      <c r="A14" s="24">
        <v>6</v>
      </c>
      <c r="B14" s="84" t="s">
        <v>9</v>
      </c>
      <c r="C14" s="84"/>
      <c r="D14" s="84"/>
      <c r="E14" s="84"/>
      <c r="F14" s="84"/>
      <c r="G14" s="84"/>
      <c r="H14" s="84"/>
      <c r="I14" s="83">
        <v>0</v>
      </c>
      <c r="J14" s="83"/>
      <c r="K14" s="83"/>
      <c r="L14" s="62" t="s">
        <v>7</v>
      </c>
      <c r="M14" s="62"/>
      <c r="N14" s="62"/>
    </row>
    <row r="15" spans="1:14" ht="35.25" customHeight="1" x14ac:dyDescent="0.3">
      <c r="A15" s="24">
        <v>7</v>
      </c>
      <c r="B15" s="91" t="s">
        <v>10</v>
      </c>
      <c r="C15" s="91"/>
      <c r="D15" s="91"/>
      <c r="E15" s="91"/>
      <c r="F15" s="91"/>
      <c r="G15" s="91"/>
      <c r="H15" s="91"/>
      <c r="I15" s="81">
        <f>I16+I17</f>
        <v>869249.41999999993</v>
      </c>
      <c r="J15" s="81"/>
      <c r="K15" s="81"/>
      <c r="L15" s="82" t="s">
        <v>7</v>
      </c>
      <c r="M15" s="82"/>
      <c r="N15" s="82"/>
    </row>
    <row r="16" spans="1:14" x14ac:dyDescent="0.3">
      <c r="A16" s="24">
        <v>8</v>
      </c>
      <c r="B16" s="78" t="s">
        <v>11</v>
      </c>
      <c r="C16" s="78"/>
      <c r="D16" s="78"/>
      <c r="E16" s="78"/>
      <c r="F16" s="78"/>
      <c r="G16" s="78"/>
      <c r="H16" s="78"/>
      <c r="I16" s="83">
        <v>553827.24</v>
      </c>
      <c r="J16" s="83"/>
      <c r="K16" s="83"/>
      <c r="L16" s="62" t="s">
        <v>7</v>
      </c>
      <c r="M16" s="62"/>
      <c r="N16" s="62"/>
    </row>
    <row r="17" spans="1:15" x14ac:dyDescent="0.3">
      <c r="A17" s="24">
        <v>9</v>
      </c>
      <c r="B17" s="78" t="s">
        <v>12</v>
      </c>
      <c r="C17" s="78"/>
      <c r="D17" s="78"/>
      <c r="E17" s="78"/>
      <c r="F17" s="78"/>
      <c r="G17" s="78"/>
      <c r="H17" s="78"/>
      <c r="I17" s="83">
        <v>315422.18</v>
      </c>
      <c r="J17" s="83"/>
      <c r="K17" s="83"/>
      <c r="L17" s="62" t="s">
        <v>7</v>
      </c>
      <c r="M17" s="62"/>
      <c r="N17" s="62"/>
    </row>
    <row r="18" spans="1:15" x14ac:dyDescent="0.3">
      <c r="A18" s="24">
        <v>10</v>
      </c>
      <c r="B18" s="80" t="s">
        <v>13</v>
      </c>
      <c r="C18" s="80"/>
      <c r="D18" s="80"/>
      <c r="E18" s="80"/>
      <c r="F18" s="80"/>
      <c r="G18" s="80"/>
      <c r="H18" s="80"/>
      <c r="I18" s="81">
        <f>I19+I20</f>
        <v>708124.85</v>
      </c>
      <c r="J18" s="81"/>
      <c r="K18" s="81"/>
      <c r="L18" s="82" t="s">
        <v>7</v>
      </c>
      <c r="M18" s="82"/>
      <c r="N18" s="82"/>
    </row>
    <row r="19" spans="1:15" x14ac:dyDescent="0.3">
      <c r="A19" s="24">
        <v>11</v>
      </c>
      <c r="B19" s="78" t="s">
        <v>11</v>
      </c>
      <c r="C19" s="78"/>
      <c r="D19" s="78"/>
      <c r="E19" s="78"/>
      <c r="F19" s="78"/>
      <c r="G19" s="78"/>
      <c r="H19" s="78"/>
      <c r="I19" s="83">
        <v>450372.29</v>
      </c>
      <c r="J19" s="83"/>
      <c r="K19" s="83"/>
      <c r="L19" s="62" t="s">
        <v>7</v>
      </c>
      <c r="M19" s="62"/>
      <c r="N19" s="62"/>
    </row>
    <row r="20" spans="1:15" x14ac:dyDescent="0.3">
      <c r="A20" s="24">
        <v>12</v>
      </c>
      <c r="B20" s="78" t="s">
        <v>12</v>
      </c>
      <c r="C20" s="78"/>
      <c r="D20" s="78"/>
      <c r="E20" s="78"/>
      <c r="F20" s="78"/>
      <c r="G20" s="78"/>
      <c r="H20" s="78"/>
      <c r="I20" s="83">
        <v>257752.56</v>
      </c>
      <c r="J20" s="83"/>
      <c r="K20" s="83"/>
      <c r="L20" s="62" t="s">
        <v>7</v>
      </c>
      <c r="M20" s="62"/>
      <c r="N20" s="62"/>
    </row>
    <row r="21" spans="1:15" x14ac:dyDescent="0.3">
      <c r="A21" s="24">
        <v>13</v>
      </c>
      <c r="B21" s="80" t="s">
        <v>14</v>
      </c>
      <c r="C21" s="80"/>
      <c r="D21" s="80"/>
      <c r="E21" s="80"/>
      <c r="F21" s="80"/>
      <c r="G21" s="80"/>
      <c r="H21" s="80"/>
      <c r="I21" s="81">
        <f>I13+I18</f>
        <v>708124.85</v>
      </c>
      <c r="J21" s="81"/>
      <c r="K21" s="81"/>
      <c r="L21" s="82" t="s">
        <v>7</v>
      </c>
      <c r="M21" s="82"/>
      <c r="N21" s="82"/>
    </row>
    <row r="22" spans="1:15" x14ac:dyDescent="0.3">
      <c r="A22" s="24">
        <v>14</v>
      </c>
      <c r="B22" s="78" t="s">
        <v>15</v>
      </c>
      <c r="C22" s="78"/>
      <c r="D22" s="78"/>
      <c r="E22" s="78"/>
      <c r="F22" s="78"/>
      <c r="G22" s="78"/>
      <c r="H22" s="78"/>
      <c r="I22" s="79"/>
      <c r="J22" s="79"/>
      <c r="K22" s="79"/>
      <c r="L22" s="62" t="s">
        <v>7</v>
      </c>
      <c r="M22" s="62"/>
      <c r="N22" s="62"/>
    </row>
    <row r="23" spans="1:15" x14ac:dyDescent="0.3">
      <c r="A23" s="24">
        <v>15</v>
      </c>
      <c r="B23" s="78" t="s">
        <v>16</v>
      </c>
      <c r="C23" s="78"/>
      <c r="D23" s="78"/>
      <c r="E23" s="78"/>
      <c r="F23" s="78"/>
      <c r="G23" s="78"/>
      <c r="H23" s="78"/>
      <c r="I23" s="79"/>
      <c r="J23" s="79"/>
      <c r="K23" s="79"/>
      <c r="L23" s="62" t="s">
        <v>7</v>
      </c>
      <c r="M23" s="62"/>
      <c r="N23" s="62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161124.56999999995</v>
      </c>
      <c r="J24" s="64"/>
      <c r="K24" s="64"/>
      <c r="L24" s="58" t="s">
        <v>7</v>
      </c>
      <c r="M24" s="58"/>
      <c r="N24" s="58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65" t="s">
        <v>18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26"/>
      <c r="B28" s="73" t="s">
        <v>19</v>
      </c>
      <c r="C28" s="73"/>
      <c r="D28" s="73"/>
      <c r="E28" s="73"/>
      <c r="F28" s="73"/>
      <c r="G28" s="73"/>
      <c r="H28" s="73"/>
      <c r="I28" s="74" t="s">
        <v>20</v>
      </c>
      <c r="J28" s="74"/>
      <c r="K28" s="74"/>
      <c r="L28" s="74"/>
      <c r="M28" s="74"/>
      <c r="N28" s="74"/>
    </row>
    <row r="29" spans="1:15" x14ac:dyDescent="0.3">
      <c r="A29" s="35">
        <v>17</v>
      </c>
      <c r="B29" s="127" t="s">
        <v>60</v>
      </c>
      <c r="C29" s="127"/>
      <c r="D29" s="127"/>
      <c r="E29" s="127"/>
      <c r="F29" s="127"/>
      <c r="G29" s="127"/>
      <c r="H29" s="127"/>
      <c r="I29" s="128">
        <v>1280.7</v>
      </c>
      <c r="J29" s="128"/>
      <c r="K29" s="128"/>
      <c r="L29" s="129" t="s">
        <v>7</v>
      </c>
      <c r="M29" s="129"/>
      <c r="N29" s="129"/>
    </row>
    <row r="30" spans="1:15" x14ac:dyDescent="0.3">
      <c r="A30" s="5">
        <v>18</v>
      </c>
      <c r="B30" s="84" t="s">
        <v>38</v>
      </c>
      <c r="C30" s="84"/>
      <c r="D30" s="84"/>
      <c r="E30" s="84"/>
      <c r="F30" s="84"/>
      <c r="G30" s="84"/>
      <c r="H30" s="84"/>
      <c r="I30" s="79">
        <v>3415.2</v>
      </c>
      <c r="J30" s="79"/>
      <c r="K30" s="79"/>
      <c r="L30" s="62" t="s">
        <v>7</v>
      </c>
      <c r="M30" s="62"/>
      <c r="N30" s="62"/>
    </row>
    <row r="31" spans="1:15" x14ac:dyDescent="0.3">
      <c r="A31" s="5">
        <v>19</v>
      </c>
      <c r="B31" s="84" t="s">
        <v>39</v>
      </c>
      <c r="C31" s="84"/>
      <c r="D31" s="84"/>
      <c r="E31" s="84"/>
      <c r="F31" s="84"/>
      <c r="G31" s="84"/>
      <c r="H31" s="84"/>
      <c r="I31" s="79">
        <v>46000</v>
      </c>
      <c r="J31" s="79"/>
      <c r="K31" s="79"/>
      <c r="L31" s="62" t="s">
        <v>7</v>
      </c>
      <c r="M31" s="62"/>
      <c r="N31" s="62"/>
    </row>
    <row r="32" spans="1:15" ht="15" customHeight="1" x14ac:dyDescent="0.3">
      <c r="A32" s="13">
        <v>20</v>
      </c>
      <c r="B32" s="49" t="s">
        <v>40</v>
      </c>
      <c r="C32" s="50"/>
      <c r="D32" s="50"/>
      <c r="E32" s="50"/>
      <c r="F32" s="50"/>
      <c r="G32" s="50"/>
      <c r="H32" s="51"/>
      <c r="I32" s="66">
        <v>6000</v>
      </c>
      <c r="J32" s="67"/>
      <c r="K32" s="68"/>
      <c r="L32" s="62" t="s">
        <v>7</v>
      </c>
      <c r="M32" s="62"/>
      <c r="N32" s="62"/>
    </row>
    <row r="33" spans="1:14" ht="26.25" customHeight="1" x14ac:dyDescent="0.3">
      <c r="A33" s="5">
        <v>21</v>
      </c>
      <c r="B33" s="49" t="s">
        <v>41</v>
      </c>
      <c r="C33" s="50"/>
      <c r="D33" s="50"/>
      <c r="E33" s="50"/>
      <c r="F33" s="50"/>
      <c r="G33" s="50"/>
      <c r="H33" s="51"/>
      <c r="I33" s="66">
        <v>6300</v>
      </c>
      <c r="J33" s="67"/>
      <c r="K33" s="68"/>
      <c r="L33" s="97" t="s">
        <v>7</v>
      </c>
      <c r="M33" s="98"/>
      <c r="N33" s="99"/>
    </row>
    <row r="34" spans="1:14" ht="33.75" customHeight="1" x14ac:dyDescent="0.3">
      <c r="A34" s="5">
        <v>22</v>
      </c>
      <c r="B34" s="49" t="s">
        <v>42</v>
      </c>
      <c r="C34" s="50"/>
      <c r="D34" s="50"/>
      <c r="E34" s="50"/>
      <c r="F34" s="50"/>
      <c r="G34" s="50"/>
      <c r="H34" s="51"/>
      <c r="I34" s="66">
        <v>11200</v>
      </c>
      <c r="J34" s="67"/>
      <c r="K34" s="68"/>
      <c r="L34" s="62" t="s">
        <v>7</v>
      </c>
      <c r="M34" s="62"/>
      <c r="N34" s="62"/>
    </row>
    <row r="35" spans="1:14" ht="15" customHeight="1" x14ac:dyDescent="0.3">
      <c r="A35" s="5">
        <v>23</v>
      </c>
      <c r="B35" s="49" t="s">
        <v>43</v>
      </c>
      <c r="C35" s="50"/>
      <c r="D35" s="50"/>
      <c r="E35" s="50"/>
      <c r="F35" s="50"/>
      <c r="G35" s="50"/>
      <c r="H35" s="51"/>
      <c r="I35" s="66">
        <v>62560</v>
      </c>
      <c r="J35" s="67"/>
      <c r="K35" s="68"/>
      <c r="L35" s="62" t="s">
        <v>7</v>
      </c>
      <c r="M35" s="62"/>
      <c r="N35" s="62"/>
    </row>
    <row r="36" spans="1:14" ht="15" customHeight="1" x14ac:dyDescent="0.3">
      <c r="A36" s="5">
        <v>24</v>
      </c>
      <c r="B36" s="49" t="s">
        <v>44</v>
      </c>
      <c r="C36" s="50"/>
      <c r="D36" s="50"/>
      <c r="E36" s="50"/>
      <c r="F36" s="50"/>
      <c r="G36" s="50"/>
      <c r="H36" s="51"/>
      <c r="I36" s="66">
        <v>156560</v>
      </c>
      <c r="J36" s="67"/>
      <c r="K36" s="68"/>
      <c r="L36" s="62" t="s">
        <v>7</v>
      </c>
      <c r="M36" s="62"/>
      <c r="N36" s="62"/>
    </row>
    <row r="37" spans="1:14" ht="15" customHeight="1" x14ac:dyDescent="0.3">
      <c r="A37" s="5">
        <v>25</v>
      </c>
      <c r="B37" s="130" t="s">
        <v>79</v>
      </c>
      <c r="C37" s="130"/>
      <c r="D37" s="130"/>
      <c r="E37" s="130"/>
      <c r="F37" s="130"/>
      <c r="G37" s="130"/>
      <c r="H37" s="130"/>
      <c r="I37" s="131">
        <v>4077.15</v>
      </c>
      <c r="J37" s="131"/>
      <c r="K37" s="131"/>
      <c r="L37" s="132" t="s">
        <v>7</v>
      </c>
      <c r="M37" s="132"/>
      <c r="N37" s="132"/>
    </row>
    <row r="38" spans="1:14" ht="15" customHeight="1" x14ac:dyDescent="0.3">
      <c r="A38" s="5">
        <v>26</v>
      </c>
      <c r="B38" s="49" t="s">
        <v>54</v>
      </c>
      <c r="C38" s="50"/>
      <c r="D38" s="50"/>
      <c r="E38" s="50"/>
      <c r="F38" s="50"/>
      <c r="G38" s="50"/>
      <c r="H38" s="51"/>
      <c r="I38" s="66">
        <v>13830</v>
      </c>
      <c r="J38" s="67"/>
      <c r="K38" s="68"/>
      <c r="L38" s="62" t="s">
        <v>7</v>
      </c>
      <c r="M38" s="62"/>
      <c r="N38" s="62"/>
    </row>
    <row r="39" spans="1:14" ht="15" customHeight="1" x14ac:dyDescent="0.3">
      <c r="A39" s="5">
        <v>27</v>
      </c>
      <c r="B39" s="49" t="s">
        <v>53</v>
      </c>
      <c r="C39" s="50"/>
      <c r="D39" s="50"/>
      <c r="E39" s="50"/>
      <c r="F39" s="50"/>
      <c r="G39" s="50"/>
      <c r="H39" s="51"/>
      <c r="I39" s="66">
        <f>121159.61*I18/4156508.51</f>
        <v>20641.394201622483</v>
      </c>
      <c r="J39" s="67"/>
      <c r="K39" s="68"/>
      <c r="L39" s="62" t="s">
        <v>7</v>
      </c>
      <c r="M39" s="62"/>
      <c r="N39" s="62"/>
    </row>
    <row r="40" spans="1:14" ht="15" customHeight="1" x14ac:dyDescent="0.3">
      <c r="A40" s="5">
        <v>28</v>
      </c>
      <c r="B40" s="49" t="s">
        <v>21</v>
      </c>
      <c r="C40" s="50"/>
      <c r="D40" s="50"/>
      <c r="E40" s="50"/>
      <c r="F40" s="50"/>
      <c r="G40" s="50"/>
      <c r="H40" s="51"/>
      <c r="I40" s="120">
        <v>161502.95000000001</v>
      </c>
      <c r="J40" s="121"/>
      <c r="K40" s="122"/>
      <c r="L40" s="62" t="s">
        <v>7</v>
      </c>
      <c r="M40" s="62"/>
      <c r="N40" s="62"/>
    </row>
    <row r="41" spans="1:14" ht="15" customHeight="1" x14ac:dyDescent="0.3">
      <c r="A41" s="31">
        <v>29</v>
      </c>
      <c r="B41" s="63" t="s">
        <v>22</v>
      </c>
      <c r="C41" s="63"/>
      <c r="D41" s="63"/>
      <c r="E41" s="63"/>
      <c r="F41" s="63"/>
      <c r="G41" s="63"/>
      <c r="H41" s="63"/>
      <c r="I41" s="64">
        <f>245461.38+2124</f>
        <v>247585.38</v>
      </c>
      <c r="J41" s="64"/>
      <c r="K41" s="64"/>
      <c r="L41" s="62" t="s">
        <v>7</v>
      </c>
      <c r="M41" s="62"/>
      <c r="N41" s="62"/>
    </row>
    <row r="42" spans="1:14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4" x14ac:dyDescent="0.3">
      <c r="A43" s="65" t="s">
        <v>23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</row>
    <row r="44" spans="1:14" x14ac:dyDescent="0.3">
      <c r="A44" s="4"/>
      <c r="B44" s="4"/>
      <c r="C44" s="4"/>
      <c r="D44" s="4"/>
      <c r="E44" s="4"/>
      <c r="F44" s="4"/>
      <c r="G44" s="4"/>
      <c r="H44" s="4"/>
      <c r="I44" s="17"/>
      <c r="J44" s="17"/>
      <c r="K44" s="14"/>
      <c r="L44" s="15"/>
      <c r="M44" s="15"/>
      <c r="N44" s="15"/>
    </row>
    <row r="45" spans="1:14" x14ac:dyDescent="0.3">
      <c r="A45" s="8">
        <v>30</v>
      </c>
      <c r="B45" s="42" t="s">
        <v>24</v>
      </c>
      <c r="C45" s="42"/>
      <c r="D45" s="42"/>
      <c r="E45" s="42"/>
      <c r="F45" s="42"/>
      <c r="G45" s="42"/>
      <c r="H45" s="42"/>
      <c r="I45" s="43">
        <v>49230.51</v>
      </c>
      <c r="J45" s="43"/>
      <c r="K45" s="43"/>
      <c r="L45" s="43"/>
      <c r="M45" s="43"/>
      <c r="N45" s="43"/>
    </row>
    <row r="46" spans="1:14" x14ac:dyDescent="0.3">
      <c r="A46" s="10">
        <v>31</v>
      </c>
      <c r="B46" s="44" t="s">
        <v>25</v>
      </c>
      <c r="C46" s="44"/>
      <c r="D46" s="44"/>
      <c r="E46" s="44"/>
      <c r="F46" s="44"/>
      <c r="G46" s="44"/>
      <c r="H46" s="44"/>
      <c r="I46" s="45">
        <v>43329.2</v>
      </c>
      <c r="J46" s="45"/>
      <c r="K46" s="45"/>
      <c r="L46" s="45"/>
      <c r="M46" s="45"/>
      <c r="N46" s="45"/>
    </row>
    <row r="47" spans="1:14" x14ac:dyDescent="0.3">
      <c r="A47" s="4"/>
      <c r="B47" s="4"/>
      <c r="C47" s="4"/>
      <c r="D47" s="4"/>
      <c r="E47" s="4"/>
      <c r="F47" s="4"/>
      <c r="G47" s="4"/>
      <c r="H47" s="4"/>
      <c r="I47" s="17"/>
      <c r="J47" s="17"/>
      <c r="K47" s="14"/>
      <c r="L47" s="15"/>
      <c r="M47" s="15"/>
      <c r="N47" s="15"/>
    </row>
    <row r="48" spans="1:14" x14ac:dyDescent="0.3">
      <c r="A48" s="46" t="s">
        <v>26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</row>
    <row r="49" spans="1:14" x14ac:dyDescent="0.3">
      <c r="A49" s="6"/>
      <c r="B49" s="6"/>
      <c r="C49" s="6"/>
      <c r="D49" s="6"/>
      <c r="E49" s="6"/>
      <c r="F49" s="6"/>
      <c r="G49" s="6"/>
      <c r="H49" s="6"/>
      <c r="I49" s="18"/>
      <c r="J49" s="18"/>
      <c r="K49" s="18"/>
      <c r="L49" s="19"/>
      <c r="M49" s="19"/>
      <c r="N49" s="19"/>
    </row>
    <row r="50" spans="1:14" x14ac:dyDescent="0.3">
      <c r="A50" s="34">
        <v>1</v>
      </c>
      <c r="B50" s="47" t="s">
        <v>51</v>
      </c>
      <c r="C50" s="47"/>
      <c r="D50" s="47"/>
      <c r="E50" s="47"/>
      <c r="F50" s="47"/>
      <c r="G50" s="47"/>
      <c r="H50" s="47"/>
      <c r="I50" s="133">
        <v>2124</v>
      </c>
      <c r="J50" s="133"/>
      <c r="K50" s="133"/>
      <c r="L50" s="48" t="s">
        <v>7</v>
      </c>
      <c r="M50" s="48"/>
      <c r="N50" s="48"/>
    </row>
    <row r="51" spans="1:14" x14ac:dyDescent="0.3">
      <c r="A51" s="34">
        <v>2</v>
      </c>
      <c r="B51" s="47" t="s">
        <v>63</v>
      </c>
      <c r="C51" s="47"/>
      <c r="D51" s="47"/>
      <c r="E51" s="47"/>
      <c r="F51" s="47"/>
      <c r="G51" s="47"/>
      <c r="H51" s="47"/>
      <c r="I51" s="124">
        <v>7447</v>
      </c>
      <c r="J51" s="124"/>
      <c r="K51" s="124"/>
      <c r="L51" s="48" t="s">
        <v>7</v>
      </c>
      <c r="M51" s="48"/>
      <c r="N51" s="48"/>
    </row>
    <row r="52" spans="1:14" x14ac:dyDescent="0.3">
      <c r="A52" s="34">
        <v>3</v>
      </c>
      <c r="B52" s="47" t="s">
        <v>46</v>
      </c>
      <c r="C52" s="47"/>
      <c r="D52" s="47"/>
      <c r="E52" s="47"/>
      <c r="F52" s="47"/>
      <c r="G52" s="47"/>
      <c r="H52" s="47"/>
      <c r="I52" s="124">
        <v>2300</v>
      </c>
      <c r="J52" s="124"/>
      <c r="K52" s="124"/>
      <c r="L52" s="48" t="s">
        <v>7</v>
      </c>
      <c r="M52" s="48"/>
      <c r="N52" s="48"/>
    </row>
    <row r="53" spans="1:14" ht="27" customHeight="1" x14ac:dyDescent="0.3">
      <c r="A53" s="34">
        <v>4</v>
      </c>
      <c r="B53" s="47" t="s">
        <v>64</v>
      </c>
      <c r="C53" s="47"/>
      <c r="D53" s="47"/>
      <c r="E53" s="47"/>
      <c r="F53" s="47"/>
      <c r="G53" s="47"/>
      <c r="H53" s="47"/>
      <c r="I53" s="124">
        <v>6915</v>
      </c>
      <c r="J53" s="124"/>
      <c r="K53" s="124"/>
      <c r="L53" s="48" t="s">
        <v>7</v>
      </c>
      <c r="M53" s="48"/>
      <c r="N53" s="48"/>
    </row>
    <row r="54" spans="1:14" x14ac:dyDescent="0.3">
      <c r="A54" s="34">
        <v>5</v>
      </c>
      <c r="B54" s="47" t="s">
        <v>61</v>
      </c>
      <c r="C54" s="47"/>
      <c r="D54" s="47"/>
      <c r="E54" s="47"/>
      <c r="F54" s="47"/>
      <c r="G54" s="47"/>
      <c r="H54" s="47"/>
      <c r="I54" s="124">
        <v>5560</v>
      </c>
      <c r="J54" s="124"/>
      <c r="K54" s="124"/>
      <c r="L54" s="48" t="s">
        <v>7</v>
      </c>
      <c r="M54" s="48"/>
      <c r="N54" s="48"/>
    </row>
    <row r="55" spans="1:14" x14ac:dyDescent="0.3">
      <c r="A55" s="34">
        <v>6</v>
      </c>
      <c r="B55" s="47" t="s">
        <v>49</v>
      </c>
      <c r="C55" s="47"/>
      <c r="D55" s="47"/>
      <c r="E55" s="47"/>
      <c r="F55" s="47"/>
      <c r="G55" s="47"/>
      <c r="H55" s="47"/>
      <c r="I55" s="124">
        <v>4255</v>
      </c>
      <c r="J55" s="124"/>
      <c r="K55" s="124"/>
      <c r="L55" s="48" t="s">
        <v>7</v>
      </c>
      <c r="M55" s="48"/>
      <c r="N55" s="48"/>
    </row>
    <row r="56" spans="1:14" x14ac:dyDescent="0.3">
      <c r="A56" s="34">
        <v>7</v>
      </c>
      <c r="B56" s="47" t="s">
        <v>50</v>
      </c>
      <c r="C56" s="47"/>
      <c r="D56" s="47"/>
      <c r="E56" s="47"/>
      <c r="F56" s="47"/>
      <c r="G56" s="47"/>
      <c r="H56" s="47"/>
      <c r="I56" s="124">
        <v>197813.7</v>
      </c>
      <c r="J56" s="124"/>
      <c r="K56" s="124"/>
      <c r="L56" s="48" t="s">
        <v>7</v>
      </c>
      <c r="M56" s="48"/>
      <c r="N56" s="48"/>
    </row>
    <row r="57" spans="1:14" x14ac:dyDescent="0.3">
      <c r="A57" s="34">
        <v>8</v>
      </c>
      <c r="B57" s="125" t="s">
        <v>77</v>
      </c>
      <c r="C57" s="125"/>
      <c r="D57" s="125"/>
      <c r="E57" s="125"/>
      <c r="F57" s="125"/>
      <c r="G57" s="125"/>
      <c r="H57" s="125"/>
      <c r="I57" s="126">
        <v>7686</v>
      </c>
      <c r="J57" s="126"/>
      <c r="K57" s="126"/>
      <c r="L57" s="48" t="s">
        <v>7</v>
      </c>
      <c r="M57" s="48"/>
      <c r="N57" s="48"/>
    </row>
    <row r="58" spans="1:14" ht="26.25" customHeight="1" x14ac:dyDescent="0.3">
      <c r="A58" s="34">
        <v>9</v>
      </c>
      <c r="B58" s="47" t="s">
        <v>80</v>
      </c>
      <c r="C58" s="47"/>
      <c r="D58" s="47"/>
      <c r="E58" s="47"/>
      <c r="F58" s="47"/>
      <c r="G58" s="47"/>
      <c r="H58" s="47"/>
      <c r="I58" s="135">
        <v>4964.68</v>
      </c>
      <c r="J58" s="135"/>
      <c r="K58" s="135"/>
      <c r="L58" s="48" t="s">
        <v>7</v>
      </c>
      <c r="M58" s="48"/>
      <c r="N58" s="48"/>
    </row>
    <row r="59" spans="1:14" x14ac:dyDescent="0.3">
      <c r="A59" s="34">
        <v>10</v>
      </c>
      <c r="B59" s="134" t="s">
        <v>62</v>
      </c>
      <c r="C59" s="134"/>
      <c r="D59" s="134"/>
      <c r="E59" s="134"/>
      <c r="F59" s="134"/>
      <c r="G59" s="134"/>
      <c r="H59" s="134"/>
      <c r="I59" s="126">
        <v>8520</v>
      </c>
      <c r="J59" s="126"/>
      <c r="K59" s="126"/>
      <c r="L59" s="48" t="s">
        <v>7</v>
      </c>
      <c r="M59" s="48"/>
      <c r="N59" s="48"/>
    </row>
    <row r="60" spans="1:14" x14ac:dyDescent="0.3">
      <c r="A60" s="6"/>
      <c r="B60" s="6"/>
      <c r="C60" s="6"/>
      <c r="D60" s="6"/>
      <c r="E60" s="6"/>
      <c r="F60" s="6"/>
      <c r="G60" s="6"/>
      <c r="H60" s="6"/>
      <c r="I60" s="18"/>
      <c r="J60" s="18"/>
      <c r="K60" s="18"/>
      <c r="L60" s="19"/>
      <c r="M60" s="19"/>
      <c r="N60" s="19"/>
    </row>
    <row r="61" spans="1:14" x14ac:dyDescent="0.3">
      <c r="A61" s="46" t="s">
        <v>27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</row>
    <row r="62" spans="1:14" x14ac:dyDescent="0.3">
      <c r="A62" s="8"/>
      <c r="B62" s="42" t="s">
        <v>28</v>
      </c>
      <c r="C62" s="42"/>
      <c r="D62" s="42"/>
      <c r="E62" s="42"/>
      <c r="F62" s="42"/>
      <c r="G62" s="42"/>
      <c r="H62" s="42"/>
      <c r="I62" s="61">
        <v>0</v>
      </c>
      <c r="J62" s="61"/>
      <c r="K62" s="61"/>
      <c r="L62" s="61"/>
      <c r="M62" s="61"/>
      <c r="N62" s="61"/>
    </row>
    <row r="63" spans="1:14" x14ac:dyDescent="0.3">
      <c r="A63" s="9"/>
      <c r="B63" s="54" t="s">
        <v>29</v>
      </c>
      <c r="C63" s="54"/>
      <c r="D63" s="54"/>
      <c r="E63" s="54"/>
      <c r="F63" s="54"/>
      <c r="G63" s="54"/>
      <c r="H63" s="54"/>
      <c r="I63" s="55">
        <v>0</v>
      </c>
      <c r="J63" s="55"/>
      <c r="K63" s="55"/>
      <c r="L63" s="55"/>
      <c r="M63" s="55"/>
      <c r="N63" s="55"/>
    </row>
    <row r="64" spans="1:14" x14ac:dyDescent="0.3">
      <c r="A64" s="9"/>
      <c r="B64" s="54" t="s">
        <v>30</v>
      </c>
      <c r="C64" s="54"/>
      <c r="D64" s="54"/>
      <c r="E64" s="54"/>
      <c r="F64" s="54"/>
      <c r="G64" s="54"/>
      <c r="H64" s="54"/>
      <c r="I64" s="55">
        <v>0</v>
      </c>
      <c r="J64" s="55"/>
      <c r="K64" s="55"/>
      <c r="L64" s="55"/>
      <c r="M64" s="55"/>
      <c r="N64" s="55"/>
    </row>
    <row r="65" spans="1:14" x14ac:dyDescent="0.3">
      <c r="A65" s="10"/>
      <c r="B65" s="44" t="s">
        <v>31</v>
      </c>
      <c r="C65" s="44"/>
      <c r="D65" s="44"/>
      <c r="E65" s="44"/>
      <c r="F65" s="44"/>
      <c r="G65" s="44"/>
      <c r="H65" s="44"/>
      <c r="I65" s="59">
        <v>0</v>
      </c>
      <c r="J65" s="59"/>
      <c r="K65" s="59"/>
      <c r="L65" s="58" t="s">
        <v>7</v>
      </c>
      <c r="M65" s="58"/>
      <c r="N65" s="58"/>
    </row>
    <row r="66" spans="1:14" x14ac:dyDescent="0.3">
      <c r="A66" s="6"/>
      <c r="B66" s="6"/>
      <c r="C66" s="6"/>
      <c r="D66" s="6"/>
      <c r="E66" s="6"/>
      <c r="F66" s="6"/>
      <c r="G66" s="6"/>
      <c r="H66" s="6"/>
      <c r="I66" s="18"/>
      <c r="J66" s="18"/>
      <c r="K66" s="18"/>
      <c r="L66" s="19"/>
      <c r="M66" s="19"/>
      <c r="N66" s="19"/>
    </row>
    <row r="67" spans="1:14" x14ac:dyDescent="0.3">
      <c r="A67" s="46" t="s">
        <v>32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</row>
    <row r="68" spans="1:14" x14ac:dyDescent="0.3">
      <c r="A68" s="6"/>
      <c r="B68" s="6"/>
      <c r="C68" s="6"/>
      <c r="D68" s="6"/>
      <c r="E68" s="6"/>
      <c r="F68" s="6"/>
      <c r="G68" s="6"/>
      <c r="H68" s="6"/>
      <c r="I68" s="18"/>
      <c r="J68" s="18"/>
      <c r="K68" s="18"/>
      <c r="L68" s="19"/>
      <c r="M68" s="19"/>
      <c r="N68" s="19"/>
    </row>
    <row r="69" spans="1:14" x14ac:dyDescent="0.3">
      <c r="A69" s="8"/>
      <c r="B69" s="42" t="s">
        <v>33</v>
      </c>
      <c r="C69" s="42"/>
      <c r="D69" s="42"/>
      <c r="E69" s="42"/>
      <c r="F69" s="42"/>
      <c r="G69" s="42"/>
      <c r="H69" s="42"/>
      <c r="I69" s="60">
        <v>0</v>
      </c>
      <c r="J69" s="60"/>
      <c r="K69" s="60"/>
      <c r="L69" s="60"/>
      <c r="M69" s="60"/>
      <c r="N69" s="60"/>
    </row>
    <row r="70" spans="1:14" x14ac:dyDescent="0.3">
      <c r="A70" s="9"/>
      <c r="B70" s="54" t="s">
        <v>34</v>
      </c>
      <c r="C70" s="54"/>
      <c r="D70" s="54"/>
      <c r="E70" s="54"/>
      <c r="F70" s="54"/>
      <c r="G70" s="54"/>
      <c r="H70" s="54"/>
      <c r="I70" s="55">
        <v>0</v>
      </c>
      <c r="J70" s="55"/>
      <c r="K70" s="55"/>
      <c r="L70" s="55"/>
      <c r="M70" s="55"/>
      <c r="N70" s="55"/>
    </row>
    <row r="71" spans="1:14" x14ac:dyDescent="0.3">
      <c r="A71" s="10"/>
      <c r="B71" s="56" t="s">
        <v>35</v>
      </c>
      <c r="C71" s="56"/>
      <c r="D71" s="56"/>
      <c r="E71" s="56"/>
      <c r="F71" s="56"/>
      <c r="G71" s="56"/>
      <c r="H71" s="56"/>
      <c r="I71" s="57">
        <v>0</v>
      </c>
      <c r="J71" s="57"/>
      <c r="K71" s="57"/>
      <c r="L71" s="58" t="s">
        <v>7</v>
      </c>
      <c r="M71" s="58"/>
      <c r="N71" s="58"/>
    </row>
    <row r="72" spans="1:14" x14ac:dyDescent="0.3">
      <c r="A72" s="7"/>
      <c r="B72" s="7"/>
      <c r="C72" s="7"/>
      <c r="D72" s="7"/>
      <c r="E72" s="7"/>
      <c r="F72" s="7"/>
      <c r="G72" s="7"/>
      <c r="H72" s="7"/>
      <c r="I72" s="20"/>
      <c r="J72" s="20"/>
      <c r="K72" s="20"/>
      <c r="L72" s="21"/>
      <c r="M72" s="21"/>
      <c r="N72" s="21"/>
    </row>
    <row r="73" spans="1:14" x14ac:dyDescent="0.3">
      <c r="A73" s="7"/>
      <c r="B73" s="7"/>
      <c r="C73" s="7"/>
      <c r="D73" s="7"/>
      <c r="E73" s="7"/>
      <c r="F73" s="7"/>
      <c r="G73" s="7"/>
      <c r="H73" s="7"/>
      <c r="I73" s="20"/>
      <c r="J73" s="20"/>
      <c r="K73" s="20"/>
      <c r="L73" s="21"/>
      <c r="M73" s="21"/>
      <c r="N73" s="21"/>
    </row>
    <row r="74" spans="1:14" x14ac:dyDescent="0.3">
      <c r="A74" s="7"/>
      <c r="B74" s="7"/>
      <c r="C74" s="7"/>
      <c r="D74" s="7"/>
      <c r="E74" s="7"/>
      <c r="F74" s="7"/>
      <c r="G74" s="7"/>
      <c r="H74" s="7"/>
      <c r="I74" s="20"/>
      <c r="J74" s="20"/>
      <c r="K74" s="20"/>
      <c r="L74" s="21"/>
      <c r="M74" s="21"/>
      <c r="N74" s="21"/>
    </row>
  </sheetData>
  <mergeCells count="144">
    <mergeCell ref="B70:H70"/>
    <mergeCell ref="I70:N70"/>
    <mergeCell ref="B71:H71"/>
    <mergeCell ref="I71:K71"/>
    <mergeCell ref="L71:N71"/>
    <mergeCell ref="B38:H38"/>
    <mergeCell ref="I38:K38"/>
    <mergeCell ref="L38:N38"/>
    <mergeCell ref="B65:H65"/>
    <mergeCell ref="I65:K65"/>
    <mergeCell ref="L65:N65"/>
    <mergeCell ref="A67:N67"/>
    <mergeCell ref="B69:H69"/>
    <mergeCell ref="I69:N69"/>
    <mergeCell ref="A61:N61"/>
    <mergeCell ref="B62:H62"/>
    <mergeCell ref="I62:N62"/>
    <mergeCell ref="B63:H63"/>
    <mergeCell ref="I63:N63"/>
    <mergeCell ref="B64:H64"/>
    <mergeCell ref="I64:N64"/>
    <mergeCell ref="B57:H57"/>
    <mergeCell ref="I57:K57"/>
    <mergeCell ref="L57:N57"/>
    <mergeCell ref="B59:H59"/>
    <mergeCell ref="I59:K59"/>
    <mergeCell ref="L59:N59"/>
    <mergeCell ref="B54:H54"/>
    <mergeCell ref="L54:N54"/>
    <mergeCell ref="B55:H55"/>
    <mergeCell ref="L55:N55"/>
    <mergeCell ref="B56:H56"/>
    <mergeCell ref="L56:N56"/>
    <mergeCell ref="I54:K54"/>
    <mergeCell ref="I55:K55"/>
    <mergeCell ref="I56:K56"/>
    <mergeCell ref="B58:H58"/>
    <mergeCell ref="I58:K58"/>
    <mergeCell ref="L58:N58"/>
    <mergeCell ref="B51:H51"/>
    <mergeCell ref="L51:N51"/>
    <mergeCell ref="B52:H52"/>
    <mergeCell ref="L52:N52"/>
    <mergeCell ref="B53:H53"/>
    <mergeCell ref="L53:N53"/>
    <mergeCell ref="B45:H45"/>
    <mergeCell ref="I45:N45"/>
    <mergeCell ref="B46:H46"/>
    <mergeCell ref="I46:N46"/>
    <mergeCell ref="A48:N48"/>
    <mergeCell ref="B50:H50"/>
    <mergeCell ref="L50:N50"/>
    <mergeCell ref="I50:K50"/>
    <mergeCell ref="I51:K51"/>
    <mergeCell ref="I52:K52"/>
    <mergeCell ref="I53:K53"/>
    <mergeCell ref="B40:H40"/>
    <mergeCell ref="L40:N40"/>
    <mergeCell ref="B41:H41"/>
    <mergeCell ref="I41:K41"/>
    <mergeCell ref="L41:N41"/>
    <mergeCell ref="A43:N43"/>
    <mergeCell ref="B36:H36"/>
    <mergeCell ref="I36:K36"/>
    <mergeCell ref="L36:N36"/>
    <mergeCell ref="B39:H39"/>
    <mergeCell ref="I39:K39"/>
    <mergeCell ref="L39:N39"/>
    <mergeCell ref="B37:H37"/>
    <mergeCell ref="I37:K37"/>
    <mergeCell ref="L37:N37"/>
    <mergeCell ref="I40:K40"/>
    <mergeCell ref="B34:H34"/>
    <mergeCell ref="I34:K34"/>
    <mergeCell ref="L34:N34"/>
    <mergeCell ref="B35:H35"/>
    <mergeCell ref="I35:K35"/>
    <mergeCell ref="L35:N35"/>
    <mergeCell ref="B32:H32"/>
    <mergeCell ref="I32:K32"/>
    <mergeCell ref="L32:N32"/>
    <mergeCell ref="B33:H33"/>
    <mergeCell ref="I33:K33"/>
    <mergeCell ref="L33:N33"/>
    <mergeCell ref="B30:H30"/>
    <mergeCell ref="I30:K30"/>
    <mergeCell ref="L30:N30"/>
    <mergeCell ref="B31:H31"/>
    <mergeCell ref="I31:K31"/>
    <mergeCell ref="L31:N31"/>
    <mergeCell ref="A26:N26"/>
    <mergeCell ref="B28:H28"/>
    <mergeCell ref="I28:N28"/>
    <mergeCell ref="B29:H29"/>
    <mergeCell ref="I29:K29"/>
    <mergeCell ref="L29:N29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19:H19"/>
    <mergeCell ref="I19:K19"/>
    <mergeCell ref="L19:N19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15:H15"/>
    <mergeCell ref="I15:K15"/>
    <mergeCell ref="L15:N15"/>
    <mergeCell ref="B16:H16"/>
    <mergeCell ref="I16:K16"/>
    <mergeCell ref="L16:N16"/>
    <mergeCell ref="B13:H13"/>
    <mergeCell ref="I13:K13"/>
    <mergeCell ref="L13:N13"/>
    <mergeCell ref="B14:H14"/>
    <mergeCell ref="I14:K14"/>
    <mergeCell ref="L14:N14"/>
    <mergeCell ref="B8:H8"/>
    <mergeCell ref="I8:N8"/>
    <mergeCell ref="A10:N10"/>
    <mergeCell ref="B12:H12"/>
    <mergeCell ref="I12:K12"/>
    <mergeCell ref="L12:N12"/>
    <mergeCell ref="A1:N1"/>
    <mergeCell ref="A3:D3"/>
    <mergeCell ref="B6:H6"/>
    <mergeCell ref="I6:N6"/>
    <mergeCell ref="B7:H7"/>
    <mergeCell ref="I7:N7"/>
  </mergeCells>
  <pageMargins left="0.7" right="0.7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7"/>
  <sheetViews>
    <sheetView topLeftCell="A47" zoomScaleNormal="100" workbookViewId="0">
      <selection activeCell="A62" sqref="A62:N64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6" width="10" bestFit="1" customWidth="1"/>
  </cols>
  <sheetData>
    <row r="1" spans="1:14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86" t="s">
        <v>1</v>
      </c>
      <c r="B3" s="86"/>
      <c r="C3" s="86"/>
      <c r="D3" s="86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52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37">
        <v>1</v>
      </c>
      <c r="B6" s="87" t="s">
        <v>2</v>
      </c>
      <c r="C6" s="87"/>
      <c r="D6" s="87"/>
      <c r="E6" s="87"/>
      <c r="F6" s="87"/>
      <c r="G6" s="87"/>
      <c r="H6" s="136"/>
      <c r="I6" s="137">
        <v>46066</v>
      </c>
      <c r="J6" s="137"/>
      <c r="K6" s="137"/>
      <c r="L6" s="137"/>
      <c r="M6" s="137"/>
      <c r="N6" s="137"/>
    </row>
    <row r="7" spans="1:14" x14ac:dyDescent="0.3">
      <c r="A7" s="9">
        <v>2</v>
      </c>
      <c r="B7" s="89" t="s">
        <v>3</v>
      </c>
      <c r="C7" s="89"/>
      <c r="D7" s="89"/>
      <c r="E7" s="89"/>
      <c r="F7" s="89"/>
      <c r="G7" s="89"/>
      <c r="H7" s="54"/>
      <c r="I7" s="90">
        <v>45658</v>
      </c>
      <c r="J7" s="90"/>
      <c r="K7" s="90"/>
      <c r="L7" s="90"/>
      <c r="M7" s="90"/>
      <c r="N7" s="90"/>
    </row>
    <row r="8" spans="1:14" x14ac:dyDescent="0.3">
      <c r="A8" s="10">
        <v>3</v>
      </c>
      <c r="B8" s="92" t="s">
        <v>4</v>
      </c>
      <c r="C8" s="92"/>
      <c r="D8" s="92"/>
      <c r="E8" s="92"/>
      <c r="F8" s="92"/>
      <c r="G8" s="92"/>
      <c r="H8" s="44"/>
      <c r="I8" s="93">
        <v>46022</v>
      </c>
      <c r="J8" s="93"/>
      <c r="K8" s="93"/>
      <c r="L8" s="93"/>
      <c r="M8" s="93"/>
      <c r="N8" s="93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65" t="s">
        <v>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35">
        <v>4</v>
      </c>
      <c r="B12" s="75" t="s">
        <v>6</v>
      </c>
      <c r="C12" s="75"/>
      <c r="D12" s="75"/>
      <c r="E12" s="75"/>
      <c r="F12" s="75"/>
      <c r="G12" s="75"/>
      <c r="H12" s="75"/>
      <c r="I12" s="76"/>
      <c r="J12" s="76"/>
      <c r="K12" s="76"/>
      <c r="L12" s="77" t="s">
        <v>7</v>
      </c>
      <c r="M12" s="77"/>
      <c r="N12" s="77"/>
    </row>
    <row r="13" spans="1:14" x14ac:dyDescent="0.3">
      <c r="A13" s="24">
        <v>5</v>
      </c>
      <c r="B13" s="84" t="s">
        <v>8</v>
      </c>
      <c r="C13" s="84"/>
      <c r="D13" s="84"/>
      <c r="E13" s="84"/>
      <c r="F13" s="84"/>
      <c r="G13" s="84"/>
      <c r="H13" s="84"/>
      <c r="I13" s="79">
        <f>I14*-1</f>
        <v>0</v>
      </c>
      <c r="J13" s="79"/>
      <c r="K13" s="79"/>
      <c r="L13" s="62" t="s">
        <v>7</v>
      </c>
      <c r="M13" s="62"/>
      <c r="N13" s="62"/>
    </row>
    <row r="14" spans="1:14" ht="29.25" customHeight="1" x14ac:dyDescent="0.3">
      <c r="A14" s="24">
        <v>6</v>
      </c>
      <c r="B14" s="84" t="s">
        <v>9</v>
      </c>
      <c r="C14" s="84"/>
      <c r="D14" s="84"/>
      <c r="E14" s="84"/>
      <c r="F14" s="84"/>
      <c r="G14" s="84"/>
      <c r="H14" s="84"/>
      <c r="I14" s="83">
        <v>0</v>
      </c>
      <c r="J14" s="83"/>
      <c r="K14" s="83"/>
      <c r="L14" s="62" t="s">
        <v>7</v>
      </c>
      <c r="M14" s="62"/>
      <c r="N14" s="62"/>
    </row>
    <row r="15" spans="1:14" ht="35.25" customHeight="1" x14ac:dyDescent="0.3">
      <c r="A15" s="24">
        <v>7</v>
      </c>
      <c r="B15" s="91" t="s">
        <v>10</v>
      </c>
      <c r="C15" s="91"/>
      <c r="D15" s="91"/>
      <c r="E15" s="91"/>
      <c r="F15" s="91"/>
      <c r="G15" s="91"/>
      <c r="H15" s="91"/>
      <c r="I15" s="81">
        <f>I16+I17</f>
        <v>913539.34000000008</v>
      </c>
      <c r="J15" s="81"/>
      <c r="K15" s="81"/>
      <c r="L15" s="82" t="s">
        <v>7</v>
      </c>
      <c r="M15" s="82"/>
      <c r="N15" s="82"/>
    </row>
    <row r="16" spans="1:14" x14ac:dyDescent="0.3">
      <c r="A16" s="24">
        <v>8</v>
      </c>
      <c r="B16" s="78" t="s">
        <v>11</v>
      </c>
      <c r="C16" s="78"/>
      <c r="D16" s="78"/>
      <c r="E16" s="78"/>
      <c r="F16" s="78"/>
      <c r="G16" s="78"/>
      <c r="H16" s="78"/>
      <c r="I16" s="83">
        <v>582062.55000000005</v>
      </c>
      <c r="J16" s="83"/>
      <c r="K16" s="83"/>
      <c r="L16" s="62" t="s">
        <v>7</v>
      </c>
      <c r="M16" s="62"/>
      <c r="N16" s="62"/>
    </row>
    <row r="17" spans="1:15" x14ac:dyDescent="0.3">
      <c r="A17" s="24">
        <v>9</v>
      </c>
      <c r="B17" s="78" t="s">
        <v>12</v>
      </c>
      <c r="C17" s="78"/>
      <c r="D17" s="78"/>
      <c r="E17" s="78"/>
      <c r="F17" s="78"/>
      <c r="G17" s="78"/>
      <c r="H17" s="78"/>
      <c r="I17" s="83">
        <v>331476.78999999998</v>
      </c>
      <c r="J17" s="83"/>
      <c r="K17" s="83"/>
      <c r="L17" s="62" t="s">
        <v>7</v>
      </c>
      <c r="M17" s="62"/>
      <c r="N17" s="62"/>
    </row>
    <row r="18" spans="1:15" x14ac:dyDescent="0.3">
      <c r="A18" s="24">
        <v>10</v>
      </c>
      <c r="B18" s="80" t="s">
        <v>13</v>
      </c>
      <c r="C18" s="80"/>
      <c r="D18" s="80"/>
      <c r="E18" s="80"/>
      <c r="F18" s="80"/>
      <c r="G18" s="80"/>
      <c r="H18" s="80"/>
      <c r="I18" s="81">
        <f>I19+I20</f>
        <v>797628.89</v>
      </c>
      <c r="J18" s="81"/>
      <c r="K18" s="81"/>
      <c r="L18" s="82" t="s">
        <v>7</v>
      </c>
      <c r="M18" s="82"/>
      <c r="N18" s="82"/>
    </row>
    <row r="19" spans="1:15" x14ac:dyDescent="0.3">
      <c r="A19" s="24">
        <v>11</v>
      </c>
      <c r="B19" s="78" t="s">
        <v>11</v>
      </c>
      <c r="C19" s="78"/>
      <c r="D19" s="78"/>
      <c r="E19" s="78"/>
      <c r="F19" s="78"/>
      <c r="G19" s="78"/>
      <c r="H19" s="78"/>
      <c r="I19" s="83">
        <v>506874.56</v>
      </c>
      <c r="J19" s="83"/>
      <c r="K19" s="83"/>
      <c r="L19" s="62" t="s">
        <v>7</v>
      </c>
      <c r="M19" s="62"/>
      <c r="N19" s="62"/>
    </row>
    <row r="20" spans="1:15" x14ac:dyDescent="0.3">
      <c r="A20" s="24">
        <v>12</v>
      </c>
      <c r="B20" s="78" t="s">
        <v>12</v>
      </c>
      <c r="C20" s="78"/>
      <c r="D20" s="78"/>
      <c r="E20" s="78"/>
      <c r="F20" s="78"/>
      <c r="G20" s="78"/>
      <c r="H20" s="78"/>
      <c r="I20" s="83">
        <v>290754.33</v>
      </c>
      <c r="J20" s="83"/>
      <c r="K20" s="83"/>
      <c r="L20" s="62" t="s">
        <v>7</v>
      </c>
      <c r="M20" s="62"/>
      <c r="N20" s="62"/>
    </row>
    <row r="21" spans="1:15" x14ac:dyDescent="0.3">
      <c r="A21" s="24">
        <v>13</v>
      </c>
      <c r="B21" s="80" t="s">
        <v>14</v>
      </c>
      <c r="C21" s="80"/>
      <c r="D21" s="80"/>
      <c r="E21" s="80"/>
      <c r="F21" s="80"/>
      <c r="G21" s="80"/>
      <c r="H21" s="80"/>
      <c r="I21" s="81">
        <f>I13+I18</f>
        <v>797628.89</v>
      </c>
      <c r="J21" s="81"/>
      <c r="K21" s="81"/>
      <c r="L21" s="82" t="s">
        <v>7</v>
      </c>
      <c r="M21" s="82"/>
      <c r="N21" s="82"/>
    </row>
    <row r="22" spans="1:15" x14ac:dyDescent="0.3">
      <c r="A22" s="24">
        <v>14</v>
      </c>
      <c r="B22" s="78" t="s">
        <v>15</v>
      </c>
      <c r="C22" s="78"/>
      <c r="D22" s="78"/>
      <c r="E22" s="78"/>
      <c r="F22" s="78"/>
      <c r="G22" s="78"/>
      <c r="H22" s="78"/>
      <c r="I22" s="79"/>
      <c r="J22" s="79"/>
      <c r="K22" s="79"/>
      <c r="L22" s="62" t="s">
        <v>7</v>
      </c>
      <c r="M22" s="62"/>
      <c r="N22" s="62"/>
    </row>
    <row r="23" spans="1:15" x14ac:dyDescent="0.3">
      <c r="A23" s="24">
        <v>15</v>
      </c>
      <c r="B23" s="78" t="s">
        <v>16</v>
      </c>
      <c r="C23" s="78"/>
      <c r="D23" s="78"/>
      <c r="E23" s="78"/>
      <c r="F23" s="78"/>
      <c r="G23" s="78"/>
      <c r="H23" s="78"/>
      <c r="I23" s="79"/>
      <c r="J23" s="79"/>
      <c r="K23" s="79"/>
      <c r="L23" s="62" t="s">
        <v>7</v>
      </c>
      <c r="M23" s="62"/>
      <c r="N23" s="62"/>
    </row>
    <row r="24" spans="1:15" x14ac:dyDescent="0.3">
      <c r="A24" s="23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115910.45000000007</v>
      </c>
      <c r="J24" s="64"/>
      <c r="K24" s="64"/>
      <c r="L24" s="58" t="s">
        <v>7</v>
      </c>
      <c r="M24" s="58"/>
      <c r="N24" s="58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65" t="s">
        <v>18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38"/>
      <c r="B28" s="138" t="s">
        <v>19</v>
      </c>
      <c r="C28" s="138"/>
      <c r="D28" s="138"/>
      <c r="E28" s="138"/>
      <c r="F28" s="138"/>
      <c r="G28" s="138"/>
      <c r="H28" s="138"/>
      <c r="I28" s="139" t="s">
        <v>20</v>
      </c>
      <c r="J28" s="139"/>
      <c r="K28" s="139"/>
      <c r="L28" s="139"/>
      <c r="M28" s="139"/>
      <c r="N28" s="139"/>
    </row>
    <row r="29" spans="1:15" x14ac:dyDescent="0.3">
      <c r="A29" s="35">
        <v>17</v>
      </c>
      <c r="B29" s="75" t="s">
        <v>54</v>
      </c>
      <c r="C29" s="75"/>
      <c r="D29" s="75"/>
      <c r="E29" s="75"/>
      <c r="F29" s="75"/>
      <c r="G29" s="75"/>
      <c r="H29" s="75"/>
      <c r="I29" s="76">
        <v>13830</v>
      </c>
      <c r="J29" s="76"/>
      <c r="K29" s="76"/>
      <c r="L29" s="77" t="s">
        <v>7</v>
      </c>
      <c r="M29" s="77"/>
      <c r="N29" s="77"/>
    </row>
    <row r="30" spans="1:15" x14ac:dyDescent="0.3">
      <c r="A30" s="5">
        <v>18</v>
      </c>
      <c r="B30" s="84" t="s">
        <v>39</v>
      </c>
      <c r="C30" s="84"/>
      <c r="D30" s="84"/>
      <c r="E30" s="84"/>
      <c r="F30" s="84"/>
      <c r="G30" s="84"/>
      <c r="H30" s="84"/>
      <c r="I30" s="79">
        <v>14500</v>
      </c>
      <c r="J30" s="79"/>
      <c r="K30" s="79"/>
      <c r="L30" s="62" t="s">
        <v>7</v>
      </c>
      <c r="M30" s="62"/>
      <c r="N30" s="62"/>
    </row>
    <row r="31" spans="1:15" ht="15" customHeight="1" x14ac:dyDescent="0.3">
      <c r="A31" s="5">
        <v>19</v>
      </c>
      <c r="B31" s="49" t="s">
        <v>40</v>
      </c>
      <c r="C31" s="50"/>
      <c r="D31" s="50"/>
      <c r="E31" s="50"/>
      <c r="F31" s="50"/>
      <c r="G31" s="50"/>
      <c r="H31" s="51"/>
      <c r="I31" s="66">
        <v>3000</v>
      </c>
      <c r="J31" s="67"/>
      <c r="K31" s="68"/>
      <c r="L31" s="62" t="s">
        <v>7</v>
      </c>
      <c r="M31" s="62"/>
      <c r="N31" s="62"/>
    </row>
    <row r="32" spans="1:15" ht="26.25" customHeight="1" x14ac:dyDescent="0.3">
      <c r="A32" s="13">
        <v>20</v>
      </c>
      <c r="B32" s="49" t="s">
        <v>41</v>
      </c>
      <c r="C32" s="50"/>
      <c r="D32" s="50"/>
      <c r="E32" s="50"/>
      <c r="F32" s="50"/>
      <c r="G32" s="50"/>
      <c r="H32" s="51"/>
      <c r="I32" s="66">
        <v>15210</v>
      </c>
      <c r="J32" s="67"/>
      <c r="K32" s="68"/>
      <c r="L32" s="97" t="s">
        <v>7</v>
      </c>
      <c r="M32" s="98"/>
      <c r="N32" s="99"/>
    </row>
    <row r="33" spans="1:16" ht="33.75" customHeight="1" x14ac:dyDescent="0.3">
      <c r="A33" s="5">
        <v>21</v>
      </c>
      <c r="B33" s="49" t="s">
        <v>42</v>
      </c>
      <c r="C33" s="50"/>
      <c r="D33" s="50"/>
      <c r="E33" s="50"/>
      <c r="F33" s="50"/>
      <c r="G33" s="50"/>
      <c r="H33" s="51"/>
      <c r="I33" s="66">
        <v>34700</v>
      </c>
      <c r="J33" s="67"/>
      <c r="K33" s="68"/>
      <c r="L33" s="62" t="s">
        <v>7</v>
      </c>
      <c r="M33" s="62"/>
      <c r="N33" s="62"/>
    </row>
    <row r="34" spans="1:16" ht="15" customHeight="1" x14ac:dyDescent="0.3">
      <c r="A34" s="5">
        <v>22</v>
      </c>
      <c r="B34" s="49" t="s">
        <v>43</v>
      </c>
      <c r="C34" s="50"/>
      <c r="D34" s="50"/>
      <c r="E34" s="50"/>
      <c r="F34" s="50"/>
      <c r="G34" s="50"/>
      <c r="H34" s="51"/>
      <c r="I34" s="66">
        <v>72200</v>
      </c>
      <c r="J34" s="67"/>
      <c r="K34" s="68"/>
      <c r="L34" s="62" t="s">
        <v>7</v>
      </c>
      <c r="M34" s="62"/>
      <c r="N34" s="62"/>
    </row>
    <row r="35" spans="1:16" ht="15" customHeight="1" x14ac:dyDescent="0.3">
      <c r="A35" s="5">
        <v>23</v>
      </c>
      <c r="B35" s="49" t="s">
        <v>44</v>
      </c>
      <c r="C35" s="50"/>
      <c r="D35" s="50"/>
      <c r="E35" s="50"/>
      <c r="F35" s="50"/>
      <c r="G35" s="50"/>
      <c r="H35" s="51"/>
      <c r="I35" s="66">
        <v>201100</v>
      </c>
      <c r="J35" s="67"/>
      <c r="K35" s="68"/>
      <c r="L35" s="62" t="s">
        <v>7</v>
      </c>
      <c r="M35" s="62"/>
      <c r="N35" s="62"/>
    </row>
    <row r="36" spans="1:16" ht="15" customHeight="1" x14ac:dyDescent="0.3">
      <c r="A36" s="5">
        <v>24</v>
      </c>
      <c r="B36" s="49" t="s">
        <v>79</v>
      </c>
      <c r="C36" s="50"/>
      <c r="D36" s="50"/>
      <c r="E36" s="50"/>
      <c r="F36" s="50"/>
      <c r="G36" s="50"/>
      <c r="H36" s="51"/>
      <c r="I36" s="66">
        <v>3106.29</v>
      </c>
      <c r="J36" s="67"/>
      <c r="K36" s="68"/>
      <c r="L36" s="62" t="s">
        <v>7</v>
      </c>
      <c r="M36" s="62"/>
      <c r="N36" s="62"/>
    </row>
    <row r="37" spans="1:16" ht="15" customHeight="1" x14ac:dyDescent="0.3">
      <c r="A37" s="5">
        <v>25</v>
      </c>
      <c r="B37" s="49" t="s">
        <v>53</v>
      </c>
      <c r="C37" s="50"/>
      <c r="D37" s="50"/>
      <c r="E37" s="50"/>
      <c r="F37" s="50"/>
      <c r="G37" s="50"/>
      <c r="H37" s="51"/>
      <c r="I37" s="66">
        <f>121159.61*I18/4156508.51</f>
        <v>23250.380699240504</v>
      </c>
      <c r="J37" s="67"/>
      <c r="K37" s="68"/>
      <c r="L37" s="62" t="s">
        <v>7</v>
      </c>
      <c r="M37" s="62"/>
      <c r="N37" s="62"/>
    </row>
    <row r="38" spans="1:16" ht="15" customHeight="1" x14ac:dyDescent="0.3">
      <c r="A38" s="5">
        <v>26</v>
      </c>
      <c r="B38" s="49" t="s">
        <v>21</v>
      </c>
      <c r="C38" s="50"/>
      <c r="D38" s="50"/>
      <c r="E38" s="50"/>
      <c r="F38" s="50"/>
      <c r="G38" s="50"/>
      <c r="H38" s="51"/>
      <c r="I38" s="120">
        <v>178964.23</v>
      </c>
      <c r="J38" s="121"/>
      <c r="K38" s="122"/>
      <c r="L38" s="62" t="s">
        <v>7</v>
      </c>
      <c r="M38" s="62"/>
      <c r="N38" s="62"/>
    </row>
    <row r="39" spans="1:16" ht="15" customHeight="1" x14ac:dyDescent="0.3">
      <c r="A39" s="31">
        <v>27</v>
      </c>
      <c r="B39" s="63" t="s">
        <v>22</v>
      </c>
      <c r="C39" s="63"/>
      <c r="D39" s="63"/>
      <c r="E39" s="63"/>
      <c r="F39" s="63"/>
      <c r="G39" s="63"/>
      <c r="H39" s="63"/>
      <c r="I39" s="64">
        <f>120424.42</f>
        <v>120424.42</v>
      </c>
      <c r="J39" s="64"/>
      <c r="K39" s="64"/>
      <c r="L39" s="58" t="s">
        <v>7</v>
      </c>
      <c r="M39" s="58"/>
      <c r="N39" s="58"/>
      <c r="P39" s="12"/>
    </row>
    <row r="40" spans="1:16" x14ac:dyDescent="0.3">
      <c r="A40" s="4"/>
      <c r="B40" s="4"/>
      <c r="C40" s="4"/>
      <c r="D40" s="4"/>
      <c r="E40" s="4"/>
      <c r="F40" s="4"/>
      <c r="G40" s="4"/>
      <c r="H40" s="4"/>
      <c r="I40" s="17"/>
      <c r="J40" s="17"/>
      <c r="K40" s="14"/>
      <c r="L40" s="15"/>
      <c r="M40" s="15"/>
      <c r="N40" s="15"/>
    </row>
    <row r="41" spans="1:16" x14ac:dyDescent="0.3">
      <c r="A41" s="65" t="s">
        <v>23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1:16" x14ac:dyDescent="0.3">
      <c r="A42" s="4"/>
      <c r="B42" s="4"/>
      <c r="C42" s="4"/>
      <c r="D42" s="4"/>
      <c r="E42" s="4"/>
      <c r="F42" s="4"/>
      <c r="G42" s="4"/>
      <c r="H42" s="4"/>
      <c r="I42" s="17"/>
      <c r="J42" s="17"/>
      <c r="K42" s="14"/>
      <c r="L42" s="15"/>
      <c r="M42" s="15"/>
      <c r="N42" s="15"/>
    </row>
    <row r="43" spans="1:16" x14ac:dyDescent="0.3">
      <c r="A43" s="37">
        <v>28</v>
      </c>
      <c r="B43" s="136" t="s">
        <v>24</v>
      </c>
      <c r="C43" s="136"/>
      <c r="D43" s="136"/>
      <c r="E43" s="136"/>
      <c r="F43" s="136"/>
      <c r="G43" s="136"/>
      <c r="H43" s="136"/>
      <c r="I43" s="140">
        <f>43705.77</f>
        <v>43705.77</v>
      </c>
      <c r="J43" s="140"/>
      <c r="K43" s="140"/>
      <c r="L43" s="140"/>
      <c r="M43" s="140"/>
      <c r="N43" s="140"/>
    </row>
    <row r="44" spans="1:16" x14ac:dyDescent="0.3">
      <c r="A44" s="10">
        <v>29</v>
      </c>
      <c r="B44" s="44" t="s">
        <v>25</v>
      </c>
      <c r="C44" s="44"/>
      <c r="D44" s="44"/>
      <c r="E44" s="44"/>
      <c r="F44" s="44"/>
      <c r="G44" s="44"/>
      <c r="H44" s="44"/>
      <c r="I44" s="45">
        <f>39251.52</f>
        <v>39251.519999999997</v>
      </c>
      <c r="J44" s="45"/>
      <c r="K44" s="45"/>
      <c r="L44" s="45"/>
      <c r="M44" s="45"/>
      <c r="N44" s="45"/>
    </row>
    <row r="45" spans="1:16" x14ac:dyDescent="0.3">
      <c r="A45" s="4"/>
      <c r="B45" s="4"/>
      <c r="C45" s="4"/>
      <c r="D45" s="4"/>
      <c r="E45" s="4"/>
      <c r="F45" s="4"/>
      <c r="G45" s="4"/>
      <c r="H45" s="4"/>
      <c r="I45" s="17"/>
      <c r="J45" s="17"/>
      <c r="K45" s="14"/>
      <c r="L45" s="15"/>
      <c r="M45" s="15"/>
      <c r="N45" s="15"/>
    </row>
    <row r="46" spans="1:16" x14ac:dyDescent="0.3">
      <c r="A46" s="46" t="s">
        <v>26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</row>
    <row r="47" spans="1:16" x14ac:dyDescent="0.3">
      <c r="A47" s="6"/>
      <c r="B47" s="6"/>
      <c r="C47" s="6"/>
      <c r="D47" s="6"/>
      <c r="E47" s="6"/>
      <c r="F47" s="6"/>
      <c r="G47" s="6"/>
      <c r="H47" s="6"/>
      <c r="I47" s="18"/>
      <c r="J47" s="18"/>
      <c r="K47" s="18"/>
      <c r="L47" s="19"/>
      <c r="M47" s="19"/>
      <c r="N47" s="19"/>
    </row>
    <row r="48" spans="1:16" ht="15" customHeight="1" x14ac:dyDescent="0.3">
      <c r="A48" s="33">
        <v>1</v>
      </c>
      <c r="B48" s="141" t="s">
        <v>55</v>
      </c>
      <c r="C48" s="142"/>
      <c r="D48" s="142"/>
      <c r="E48" s="142"/>
      <c r="F48" s="142"/>
      <c r="G48" s="142"/>
      <c r="H48" s="143"/>
      <c r="I48" s="145">
        <v>3192</v>
      </c>
      <c r="J48" s="146"/>
      <c r="K48" s="147"/>
      <c r="L48" s="132" t="s">
        <v>7</v>
      </c>
      <c r="M48" s="132"/>
      <c r="N48" s="132"/>
    </row>
    <row r="49" spans="1:14" ht="15" customHeight="1" x14ac:dyDescent="0.3">
      <c r="A49" s="33">
        <v>2</v>
      </c>
      <c r="B49" s="141" t="s">
        <v>57</v>
      </c>
      <c r="C49" s="142"/>
      <c r="D49" s="142"/>
      <c r="E49" s="142"/>
      <c r="F49" s="142"/>
      <c r="G49" s="142"/>
      <c r="H49" s="143"/>
      <c r="I49" s="145">
        <v>4500</v>
      </c>
      <c r="J49" s="146"/>
      <c r="K49" s="147"/>
      <c r="L49" s="132" t="s">
        <v>7</v>
      </c>
      <c r="M49" s="132"/>
      <c r="N49" s="132"/>
    </row>
    <row r="50" spans="1:14" ht="33.75" customHeight="1" x14ac:dyDescent="0.3">
      <c r="A50" s="33">
        <v>3</v>
      </c>
      <c r="B50" s="141" t="s">
        <v>56</v>
      </c>
      <c r="C50" s="142"/>
      <c r="D50" s="142"/>
      <c r="E50" s="142"/>
      <c r="F50" s="142"/>
      <c r="G50" s="142"/>
      <c r="H50" s="143"/>
      <c r="I50" s="145">
        <v>21277</v>
      </c>
      <c r="J50" s="146"/>
      <c r="K50" s="147"/>
      <c r="L50" s="132" t="s">
        <v>7</v>
      </c>
      <c r="M50" s="132"/>
      <c r="N50" s="132"/>
    </row>
    <row r="51" spans="1:14" ht="29.25" customHeight="1" x14ac:dyDescent="0.3">
      <c r="A51" s="33">
        <v>4</v>
      </c>
      <c r="B51" s="141" t="s">
        <v>50</v>
      </c>
      <c r="C51" s="142"/>
      <c r="D51" s="142"/>
      <c r="E51" s="142"/>
      <c r="F51" s="142"/>
      <c r="G51" s="142"/>
      <c r="H51" s="143"/>
      <c r="I51" s="145">
        <v>80815.42</v>
      </c>
      <c r="J51" s="146"/>
      <c r="K51" s="147"/>
      <c r="L51" s="132" t="s">
        <v>7</v>
      </c>
      <c r="M51" s="132"/>
      <c r="N51" s="132"/>
    </row>
    <row r="52" spans="1:14" ht="27" customHeight="1" x14ac:dyDescent="0.3">
      <c r="A52" s="33">
        <v>5</v>
      </c>
      <c r="B52" s="150" t="s">
        <v>58</v>
      </c>
      <c r="C52" s="151"/>
      <c r="D52" s="151"/>
      <c r="E52" s="151"/>
      <c r="F52" s="151"/>
      <c r="G52" s="151"/>
      <c r="H52" s="152"/>
      <c r="I52" s="144">
        <v>10640</v>
      </c>
      <c r="J52" s="144"/>
      <c r="K52" s="144"/>
      <c r="L52" s="132" t="s">
        <v>7</v>
      </c>
      <c r="M52" s="132"/>
      <c r="N52" s="132"/>
    </row>
    <row r="53" spans="1:14" x14ac:dyDescent="0.3">
      <c r="A53" s="6"/>
      <c r="B53" s="6"/>
      <c r="C53" s="6"/>
      <c r="D53" s="6"/>
      <c r="E53" s="6"/>
      <c r="F53" s="6"/>
      <c r="G53" s="6"/>
      <c r="H53" s="6"/>
      <c r="I53" s="18"/>
      <c r="J53" s="18"/>
      <c r="K53" s="18"/>
      <c r="L53" s="19"/>
      <c r="M53" s="19"/>
      <c r="N53" s="19"/>
    </row>
    <row r="54" spans="1:14" x14ac:dyDescent="0.3">
      <c r="A54" s="46" t="s">
        <v>27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</row>
    <row r="55" spans="1:14" x14ac:dyDescent="0.3">
      <c r="A55" s="37"/>
      <c r="B55" s="136" t="s">
        <v>28</v>
      </c>
      <c r="C55" s="136"/>
      <c r="D55" s="136"/>
      <c r="E55" s="136"/>
      <c r="F55" s="136"/>
      <c r="G55" s="136"/>
      <c r="H55" s="136"/>
      <c r="I55" s="149">
        <v>0</v>
      </c>
      <c r="J55" s="149"/>
      <c r="K55" s="149"/>
      <c r="L55" s="149"/>
      <c r="M55" s="149"/>
      <c r="N55" s="149"/>
    </row>
    <row r="56" spans="1:14" x14ac:dyDescent="0.3">
      <c r="A56" s="9"/>
      <c r="B56" s="54" t="s">
        <v>29</v>
      </c>
      <c r="C56" s="54"/>
      <c r="D56" s="54"/>
      <c r="E56" s="54"/>
      <c r="F56" s="54"/>
      <c r="G56" s="54"/>
      <c r="H56" s="54"/>
      <c r="I56" s="55">
        <v>0</v>
      </c>
      <c r="J56" s="55"/>
      <c r="K56" s="55"/>
      <c r="L56" s="55"/>
      <c r="M56" s="55"/>
      <c r="N56" s="55"/>
    </row>
    <row r="57" spans="1:14" x14ac:dyDescent="0.3">
      <c r="A57" s="9"/>
      <c r="B57" s="54" t="s">
        <v>30</v>
      </c>
      <c r="C57" s="54"/>
      <c r="D57" s="54"/>
      <c r="E57" s="54"/>
      <c r="F57" s="54"/>
      <c r="G57" s="54"/>
      <c r="H57" s="54"/>
      <c r="I57" s="55">
        <v>0</v>
      </c>
      <c r="J57" s="55"/>
      <c r="K57" s="55"/>
      <c r="L57" s="55"/>
      <c r="M57" s="55"/>
      <c r="N57" s="55"/>
    </row>
    <row r="58" spans="1:14" x14ac:dyDescent="0.3">
      <c r="A58" s="10"/>
      <c r="B58" s="44" t="s">
        <v>31</v>
      </c>
      <c r="C58" s="44"/>
      <c r="D58" s="44"/>
      <c r="E58" s="44"/>
      <c r="F58" s="44"/>
      <c r="G58" s="44"/>
      <c r="H58" s="44"/>
      <c r="I58" s="59">
        <v>0</v>
      </c>
      <c r="J58" s="59"/>
      <c r="K58" s="59"/>
      <c r="L58" s="58" t="s">
        <v>7</v>
      </c>
      <c r="M58" s="58"/>
      <c r="N58" s="58"/>
    </row>
    <row r="59" spans="1:14" x14ac:dyDescent="0.3">
      <c r="A59" s="6"/>
      <c r="B59" s="6"/>
      <c r="C59" s="6"/>
      <c r="D59" s="6"/>
      <c r="E59" s="6"/>
      <c r="F59" s="6"/>
      <c r="G59" s="6"/>
      <c r="H59" s="6"/>
      <c r="I59" s="18"/>
      <c r="J59" s="18"/>
      <c r="K59" s="18"/>
      <c r="L59" s="19"/>
      <c r="M59" s="19"/>
      <c r="N59" s="19"/>
    </row>
    <row r="60" spans="1:14" x14ac:dyDescent="0.3">
      <c r="A60" s="46" t="s">
        <v>32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</row>
    <row r="61" spans="1:14" x14ac:dyDescent="0.3">
      <c r="A61" s="6"/>
      <c r="B61" s="6"/>
      <c r="C61" s="6"/>
      <c r="D61" s="6"/>
      <c r="E61" s="6"/>
      <c r="F61" s="6"/>
      <c r="G61" s="6"/>
      <c r="H61" s="6"/>
      <c r="I61" s="18"/>
      <c r="J61" s="18"/>
      <c r="K61" s="18"/>
      <c r="L61" s="19"/>
      <c r="M61" s="19"/>
      <c r="N61" s="19"/>
    </row>
    <row r="62" spans="1:14" x14ac:dyDescent="0.3">
      <c r="A62" s="37"/>
      <c r="B62" s="136" t="s">
        <v>33</v>
      </c>
      <c r="C62" s="136"/>
      <c r="D62" s="136"/>
      <c r="E62" s="136"/>
      <c r="F62" s="136"/>
      <c r="G62" s="136"/>
      <c r="H62" s="136"/>
      <c r="I62" s="148">
        <v>0</v>
      </c>
      <c r="J62" s="148"/>
      <c r="K62" s="148"/>
      <c r="L62" s="148"/>
      <c r="M62" s="148"/>
      <c r="N62" s="148"/>
    </row>
    <row r="63" spans="1:14" x14ac:dyDescent="0.3">
      <c r="A63" s="9"/>
      <c r="B63" s="54" t="s">
        <v>34</v>
      </c>
      <c r="C63" s="54"/>
      <c r="D63" s="54"/>
      <c r="E63" s="54"/>
      <c r="F63" s="54"/>
      <c r="G63" s="54"/>
      <c r="H63" s="54"/>
      <c r="I63" s="55">
        <v>0</v>
      </c>
      <c r="J63" s="55"/>
      <c r="K63" s="55"/>
      <c r="L63" s="55"/>
      <c r="M63" s="55"/>
      <c r="N63" s="55"/>
    </row>
    <row r="64" spans="1:14" x14ac:dyDescent="0.3">
      <c r="A64" s="10"/>
      <c r="B64" s="56" t="s">
        <v>35</v>
      </c>
      <c r="C64" s="56"/>
      <c r="D64" s="56"/>
      <c r="E64" s="56"/>
      <c r="F64" s="56"/>
      <c r="G64" s="56"/>
      <c r="H64" s="56"/>
      <c r="I64" s="57">
        <v>0</v>
      </c>
      <c r="J64" s="57"/>
      <c r="K64" s="57"/>
      <c r="L64" s="58" t="s">
        <v>7</v>
      </c>
      <c r="M64" s="58"/>
      <c r="N64" s="58"/>
    </row>
    <row r="65" spans="1:14" x14ac:dyDescent="0.3">
      <c r="A65" s="7"/>
      <c r="B65" s="7"/>
      <c r="C65" s="7"/>
      <c r="D65" s="7"/>
      <c r="E65" s="7"/>
      <c r="F65" s="7"/>
      <c r="G65" s="7"/>
      <c r="H65" s="7"/>
      <c r="I65" s="20"/>
      <c r="J65" s="20"/>
      <c r="K65" s="20"/>
      <c r="L65" s="21"/>
      <c r="M65" s="21"/>
      <c r="N65" s="21"/>
    </row>
    <row r="66" spans="1:14" x14ac:dyDescent="0.3">
      <c r="A66" s="7"/>
      <c r="B66" s="7"/>
      <c r="C66" s="7"/>
      <c r="D66" s="7"/>
      <c r="E66" s="7"/>
      <c r="F66" s="7"/>
      <c r="G66" s="7"/>
      <c r="H66" s="7"/>
      <c r="I66" s="20"/>
      <c r="J66" s="20"/>
      <c r="K66" s="20"/>
      <c r="L66" s="21"/>
      <c r="M66" s="21"/>
      <c r="N66" s="21"/>
    </row>
    <row r="67" spans="1:14" x14ac:dyDescent="0.3">
      <c r="A67" s="7"/>
      <c r="B67" s="7"/>
      <c r="C67" s="7"/>
      <c r="D67" s="7"/>
      <c r="E67" s="7"/>
      <c r="F67" s="7"/>
      <c r="G67" s="7"/>
      <c r="H67" s="7"/>
      <c r="I67" s="20"/>
      <c r="J67" s="20"/>
      <c r="K67" s="20"/>
      <c r="L67" s="21"/>
      <c r="M67" s="21"/>
      <c r="N67" s="21"/>
    </row>
  </sheetData>
  <mergeCells count="123">
    <mergeCell ref="B63:H63"/>
    <mergeCell ref="I63:N63"/>
    <mergeCell ref="B64:H64"/>
    <mergeCell ref="I64:K64"/>
    <mergeCell ref="L64:N64"/>
    <mergeCell ref="B37:H37"/>
    <mergeCell ref="I37:K37"/>
    <mergeCell ref="L37:N37"/>
    <mergeCell ref="B58:H58"/>
    <mergeCell ref="I58:K58"/>
    <mergeCell ref="L58:N58"/>
    <mergeCell ref="A60:N60"/>
    <mergeCell ref="B62:H62"/>
    <mergeCell ref="I62:N62"/>
    <mergeCell ref="A54:N54"/>
    <mergeCell ref="B55:H55"/>
    <mergeCell ref="I55:N55"/>
    <mergeCell ref="B56:H56"/>
    <mergeCell ref="I56:N56"/>
    <mergeCell ref="B57:H57"/>
    <mergeCell ref="I57:N57"/>
    <mergeCell ref="B52:H52"/>
    <mergeCell ref="B50:H50"/>
    <mergeCell ref="B51:H51"/>
    <mergeCell ref="L51:N51"/>
    <mergeCell ref="B48:H48"/>
    <mergeCell ref="L48:N48"/>
    <mergeCell ref="B49:H49"/>
    <mergeCell ref="L49:N49"/>
    <mergeCell ref="L50:N50"/>
    <mergeCell ref="I52:K52"/>
    <mergeCell ref="I48:K48"/>
    <mergeCell ref="I49:K49"/>
    <mergeCell ref="I50:K50"/>
    <mergeCell ref="I51:K51"/>
    <mergeCell ref="L52:N52"/>
    <mergeCell ref="A41:N41"/>
    <mergeCell ref="B43:H43"/>
    <mergeCell ref="I43:N43"/>
    <mergeCell ref="B44:H44"/>
    <mergeCell ref="I44:N44"/>
    <mergeCell ref="A46:N46"/>
    <mergeCell ref="B35:H35"/>
    <mergeCell ref="I35:K35"/>
    <mergeCell ref="L35:N35"/>
    <mergeCell ref="B38:H38"/>
    <mergeCell ref="L38:N38"/>
    <mergeCell ref="B39:H39"/>
    <mergeCell ref="I39:K39"/>
    <mergeCell ref="L39:N39"/>
    <mergeCell ref="B36:H36"/>
    <mergeCell ref="I36:K36"/>
    <mergeCell ref="L36:N36"/>
    <mergeCell ref="I38:K38"/>
    <mergeCell ref="B33:H33"/>
    <mergeCell ref="I33:K33"/>
    <mergeCell ref="L33:N33"/>
    <mergeCell ref="B34:H34"/>
    <mergeCell ref="I34:K34"/>
    <mergeCell ref="L34:N34"/>
    <mergeCell ref="B31:H31"/>
    <mergeCell ref="I31:K31"/>
    <mergeCell ref="L31:N31"/>
    <mergeCell ref="B32:H32"/>
    <mergeCell ref="I32:K32"/>
    <mergeCell ref="L32:N32"/>
    <mergeCell ref="B29:H29"/>
    <mergeCell ref="I29:K29"/>
    <mergeCell ref="L29:N29"/>
    <mergeCell ref="B30:H30"/>
    <mergeCell ref="I30:K30"/>
    <mergeCell ref="L30:N30"/>
    <mergeCell ref="A26:N26"/>
    <mergeCell ref="B28:H28"/>
    <mergeCell ref="I28:N28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B19:H19"/>
    <mergeCell ref="I19:K19"/>
    <mergeCell ref="L19:N19"/>
    <mergeCell ref="B20:H20"/>
    <mergeCell ref="I20:K20"/>
    <mergeCell ref="L20:N20"/>
    <mergeCell ref="B17:H17"/>
    <mergeCell ref="I17:K17"/>
    <mergeCell ref="L17:N17"/>
    <mergeCell ref="B18:H18"/>
    <mergeCell ref="I18:K18"/>
    <mergeCell ref="L18:N18"/>
    <mergeCell ref="B15:H15"/>
    <mergeCell ref="I15:K15"/>
    <mergeCell ref="L15:N15"/>
    <mergeCell ref="B16:H16"/>
    <mergeCell ref="I16:K16"/>
    <mergeCell ref="L16:N16"/>
    <mergeCell ref="B13:H13"/>
    <mergeCell ref="I13:K13"/>
    <mergeCell ref="L13:N13"/>
    <mergeCell ref="B14:H14"/>
    <mergeCell ref="I14:K14"/>
    <mergeCell ref="L14:N14"/>
    <mergeCell ref="B8:H8"/>
    <mergeCell ref="I8:N8"/>
    <mergeCell ref="A10:N10"/>
    <mergeCell ref="B12:H12"/>
    <mergeCell ref="I12:K12"/>
    <mergeCell ref="L12:N12"/>
    <mergeCell ref="A1:N1"/>
    <mergeCell ref="A3:D3"/>
    <mergeCell ref="B6:H6"/>
    <mergeCell ref="I6:N6"/>
    <mergeCell ref="B7:H7"/>
    <mergeCell ref="I7:N7"/>
  </mergeCells>
  <pageMargins left="0.7" right="0.7" top="0.75" bottom="0.75" header="0.3" footer="0.3"/>
  <pageSetup paperSize="9"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1"/>
  <sheetViews>
    <sheetView topLeftCell="A49" zoomScaleNormal="100" workbookViewId="0">
      <selection activeCell="M48" sqref="M48"/>
    </sheetView>
  </sheetViews>
  <sheetFormatPr defaultRowHeight="14.4" x14ac:dyDescent="0.3"/>
  <cols>
    <col min="9" max="9" width="9.109375" style="22"/>
    <col min="10" max="10" width="9.5546875" style="22" bestFit="1" customWidth="1"/>
    <col min="11" max="14" width="9.109375" style="22"/>
    <col min="15" max="16" width="10" bestFit="1" customWidth="1"/>
  </cols>
  <sheetData>
    <row r="1" spans="1:14" x14ac:dyDescent="0.3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x14ac:dyDescent="0.3">
      <c r="A2" s="1"/>
      <c r="B2" s="1"/>
      <c r="C2" s="1"/>
      <c r="D2" s="1"/>
      <c r="E2" s="1"/>
      <c r="F2" s="1"/>
      <c r="G2" s="1"/>
      <c r="H2" s="1"/>
      <c r="I2" s="14"/>
      <c r="J2" s="14"/>
      <c r="K2" s="14"/>
      <c r="L2" s="15"/>
      <c r="M2" s="15"/>
      <c r="N2" s="15"/>
    </row>
    <row r="3" spans="1:14" x14ac:dyDescent="0.3">
      <c r="A3" s="86" t="s">
        <v>1</v>
      </c>
      <c r="B3" s="86"/>
      <c r="C3" s="86"/>
      <c r="D3" s="86"/>
      <c r="E3" s="1"/>
      <c r="F3" s="1"/>
      <c r="G3" s="1"/>
      <c r="H3" s="1"/>
      <c r="I3" s="14"/>
      <c r="J3" s="14"/>
      <c r="K3" s="14"/>
      <c r="L3" s="15"/>
      <c r="M3" s="15"/>
      <c r="N3" s="15"/>
    </row>
    <row r="4" spans="1:14" x14ac:dyDescent="0.3">
      <c r="A4" s="2" t="s">
        <v>36</v>
      </c>
      <c r="B4" s="2"/>
      <c r="C4" s="2"/>
      <c r="D4" s="2"/>
      <c r="E4" s="1"/>
      <c r="F4" s="1"/>
      <c r="G4" s="1"/>
      <c r="H4" s="1"/>
      <c r="I4" s="14"/>
      <c r="J4" s="14"/>
      <c r="K4" s="14"/>
      <c r="L4" s="15"/>
      <c r="M4" s="15"/>
      <c r="N4" s="15"/>
    </row>
    <row r="5" spans="1:14" x14ac:dyDescent="0.3">
      <c r="A5" s="1"/>
      <c r="B5" s="1"/>
      <c r="C5" s="1"/>
      <c r="D5" s="1"/>
      <c r="E5" s="1"/>
      <c r="F5" s="1"/>
      <c r="G5" s="1"/>
      <c r="H5" s="1"/>
      <c r="I5" s="14"/>
      <c r="J5" s="14"/>
      <c r="K5" s="14"/>
      <c r="L5" s="15"/>
      <c r="M5" s="15"/>
      <c r="N5" s="15"/>
    </row>
    <row r="6" spans="1:14" x14ac:dyDescent="0.3">
      <c r="A6" s="37">
        <v>1</v>
      </c>
      <c r="B6" s="87" t="s">
        <v>2</v>
      </c>
      <c r="C6" s="87"/>
      <c r="D6" s="87"/>
      <c r="E6" s="87"/>
      <c r="F6" s="87"/>
      <c r="G6" s="87"/>
      <c r="H6" s="136"/>
      <c r="I6" s="137">
        <v>46066</v>
      </c>
      <c r="J6" s="137"/>
      <c r="K6" s="137"/>
      <c r="L6" s="137"/>
      <c r="M6" s="137"/>
      <c r="N6" s="137"/>
    </row>
    <row r="7" spans="1:14" x14ac:dyDescent="0.3">
      <c r="A7" s="9">
        <v>2</v>
      </c>
      <c r="B7" s="89" t="s">
        <v>3</v>
      </c>
      <c r="C7" s="89"/>
      <c r="D7" s="89"/>
      <c r="E7" s="89"/>
      <c r="F7" s="89"/>
      <c r="G7" s="89"/>
      <c r="H7" s="54"/>
      <c r="I7" s="90">
        <v>45658</v>
      </c>
      <c r="J7" s="90"/>
      <c r="K7" s="90"/>
      <c r="L7" s="90"/>
      <c r="M7" s="90"/>
      <c r="N7" s="90"/>
    </row>
    <row r="8" spans="1:14" x14ac:dyDescent="0.3">
      <c r="A8" s="10">
        <v>3</v>
      </c>
      <c r="B8" s="92" t="s">
        <v>4</v>
      </c>
      <c r="C8" s="92"/>
      <c r="D8" s="92"/>
      <c r="E8" s="92"/>
      <c r="F8" s="92"/>
      <c r="G8" s="92"/>
      <c r="H8" s="44"/>
      <c r="I8" s="93">
        <v>46022</v>
      </c>
      <c r="J8" s="93"/>
      <c r="K8" s="93"/>
      <c r="L8" s="93"/>
      <c r="M8" s="93"/>
      <c r="N8" s="93"/>
    </row>
    <row r="9" spans="1:14" x14ac:dyDescent="0.3">
      <c r="A9" s="1"/>
      <c r="B9" s="1"/>
      <c r="C9" s="1"/>
      <c r="D9" s="1"/>
      <c r="E9" s="1"/>
      <c r="F9" s="1"/>
      <c r="G9" s="1"/>
      <c r="H9" s="1"/>
      <c r="I9" s="14"/>
      <c r="J9" s="14"/>
      <c r="K9" s="14"/>
      <c r="L9" s="15"/>
      <c r="M9" s="15"/>
      <c r="N9" s="15"/>
    </row>
    <row r="10" spans="1:14" x14ac:dyDescent="0.3">
      <c r="A10" s="65" t="s">
        <v>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4" x14ac:dyDescent="0.3">
      <c r="A11" s="3"/>
      <c r="B11" s="3"/>
      <c r="C11" s="3"/>
      <c r="D11" s="3"/>
      <c r="E11" s="3"/>
      <c r="F11" s="3"/>
      <c r="G11" s="3"/>
      <c r="H11" s="3"/>
      <c r="I11" s="16"/>
      <c r="J11" s="14"/>
      <c r="K11" s="14"/>
      <c r="L11" s="15"/>
      <c r="M11" s="15"/>
      <c r="N11" s="15"/>
    </row>
    <row r="12" spans="1:14" x14ac:dyDescent="0.3">
      <c r="A12" s="29">
        <v>4</v>
      </c>
      <c r="B12" s="75" t="s">
        <v>6</v>
      </c>
      <c r="C12" s="75"/>
      <c r="D12" s="75"/>
      <c r="E12" s="75"/>
      <c r="F12" s="75"/>
      <c r="G12" s="75"/>
      <c r="H12" s="75"/>
      <c r="I12" s="76"/>
      <c r="J12" s="76"/>
      <c r="K12" s="76"/>
      <c r="L12" s="77" t="s">
        <v>7</v>
      </c>
      <c r="M12" s="77"/>
      <c r="N12" s="77"/>
    </row>
    <row r="13" spans="1:14" x14ac:dyDescent="0.3">
      <c r="A13" s="30">
        <v>5</v>
      </c>
      <c r="B13" s="84" t="s">
        <v>8</v>
      </c>
      <c r="C13" s="84"/>
      <c r="D13" s="84"/>
      <c r="E13" s="84"/>
      <c r="F13" s="84"/>
      <c r="G13" s="84"/>
      <c r="H13" s="84"/>
      <c r="I13" s="79">
        <f>I14*-1</f>
        <v>-57051.040000000001</v>
      </c>
      <c r="J13" s="79"/>
      <c r="K13" s="79"/>
      <c r="L13" s="62" t="s">
        <v>7</v>
      </c>
      <c r="M13" s="62"/>
      <c r="N13" s="62"/>
    </row>
    <row r="14" spans="1:14" ht="29.25" customHeight="1" x14ac:dyDescent="0.3">
      <c r="A14" s="30">
        <v>6</v>
      </c>
      <c r="B14" s="84" t="s">
        <v>9</v>
      </c>
      <c r="C14" s="84"/>
      <c r="D14" s="84"/>
      <c r="E14" s="84"/>
      <c r="F14" s="84"/>
      <c r="G14" s="84"/>
      <c r="H14" s="84"/>
      <c r="I14" s="83">
        <f>57051.04</f>
        <v>57051.040000000001</v>
      </c>
      <c r="J14" s="83"/>
      <c r="K14" s="83"/>
      <c r="L14" s="62" t="s">
        <v>7</v>
      </c>
      <c r="M14" s="62"/>
      <c r="N14" s="62"/>
    </row>
    <row r="15" spans="1:14" ht="35.25" customHeight="1" x14ac:dyDescent="0.3">
      <c r="A15" s="30">
        <v>7</v>
      </c>
      <c r="B15" s="91" t="s">
        <v>10</v>
      </c>
      <c r="C15" s="91"/>
      <c r="D15" s="91"/>
      <c r="E15" s="91"/>
      <c r="F15" s="91"/>
      <c r="G15" s="91"/>
      <c r="H15" s="91"/>
      <c r="I15" s="81">
        <f>I16+I17</f>
        <v>718555.65</v>
      </c>
      <c r="J15" s="81"/>
      <c r="K15" s="81"/>
      <c r="L15" s="82" t="s">
        <v>7</v>
      </c>
      <c r="M15" s="82"/>
      <c r="N15" s="82"/>
    </row>
    <row r="16" spans="1:14" x14ac:dyDescent="0.3">
      <c r="A16" s="30">
        <v>8</v>
      </c>
      <c r="B16" s="78" t="s">
        <v>11</v>
      </c>
      <c r="C16" s="78"/>
      <c r="D16" s="78"/>
      <c r="E16" s="78"/>
      <c r="F16" s="78"/>
      <c r="G16" s="78"/>
      <c r="H16" s="78"/>
      <c r="I16" s="83">
        <f>457828.65</f>
        <v>457828.65</v>
      </c>
      <c r="J16" s="83"/>
      <c r="K16" s="83"/>
      <c r="L16" s="62" t="s">
        <v>7</v>
      </c>
      <c r="M16" s="62"/>
      <c r="N16" s="62"/>
    </row>
    <row r="17" spans="1:15" x14ac:dyDescent="0.3">
      <c r="A17" s="30">
        <v>9</v>
      </c>
      <c r="B17" s="78" t="s">
        <v>12</v>
      </c>
      <c r="C17" s="78"/>
      <c r="D17" s="78"/>
      <c r="E17" s="78"/>
      <c r="F17" s="78"/>
      <c r="G17" s="78"/>
      <c r="H17" s="78"/>
      <c r="I17" s="83">
        <v>260727</v>
      </c>
      <c r="J17" s="83"/>
      <c r="K17" s="83"/>
      <c r="L17" s="62" t="s">
        <v>7</v>
      </c>
      <c r="M17" s="62"/>
      <c r="N17" s="62"/>
    </row>
    <row r="18" spans="1:15" x14ac:dyDescent="0.3">
      <c r="A18" s="30">
        <v>10</v>
      </c>
      <c r="B18" s="80" t="s">
        <v>13</v>
      </c>
      <c r="C18" s="80"/>
      <c r="D18" s="80"/>
      <c r="E18" s="80"/>
      <c r="F18" s="80"/>
      <c r="G18" s="80"/>
      <c r="H18" s="80"/>
      <c r="I18" s="81">
        <f>I19+I20</f>
        <v>645538.30000000005</v>
      </c>
      <c r="J18" s="81"/>
      <c r="K18" s="81"/>
      <c r="L18" s="82" t="s">
        <v>7</v>
      </c>
      <c r="M18" s="82"/>
      <c r="N18" s="82"/>
    </row>
    <row r="19" spans="1:15" x14ac:dyDescent="0.3">
      <c r="A19" s="30">
        <v>11</v>
      </c>
      <c r="B19" s="78" t="s">
        <v>11</v>
      </c>
      <c r="C19" s="78"/>
      <c r="D19" s="78"/>
      <c r="E19" s="78"/>
      <c r="F19" s="78"/>
      <c r="G19" s="78"/>
      <c r="H19" s="78"/>
      <c r="I19" s="83">
        <v>411043.49</v>
      </c>
      <c r="J19" s="83"/>
      <c r="K19" s="83"/>
      <c r="L19" s="62" t="s">
        <v>7</v>
      </c>
      <c r="M19" s="62"/>
      <c r="N19" s="62"/>
    </row>
    <row r="20" spans="1:15" x14ac:dyDescent="0.3">
      <c r="A20" s="30">
        <v>12</v>
      </c>
      <c r="B20" s="78" t="s">
        <v>12</v>
      </c>
      <c r="C20" s="78"/>
      <c r="D20" s="78"/>
      <c r="E20" s="78"/>
      <c r="F20" s="78"/>
      <c r="G20" s="78"/>
      <c r="H20" s="78"/>
      <c r="I20" s="83">
        <f>234494.81</f>
        <v>234494.81</v>
      </c>
      <c r="J20" s="83"/>
      <c r="K20" s="83"/>
      <c r="L20" s="62" t="s">
        <v>7</v>
      </c>
      <c r="M20" s="62"/>
      <c r="N20" s="62"/>
    </row>
    <row r="21" spans="1:15" x14ac:dyDescent="0.3">
      <c r="A21" s="30">
        <v>13</v>
      </c>
      <c r="B21" s="80" t="s">
        <v>14</v>
      </c>
      <c r="C21" s="80"/>
      <c r="D21" s="80"/>
      <c r="E21" s="80"/>
      <c r="F21" s="80"/>
      <c r="G21" s="80"/>
      <c r="H21" s="80"/>
      <c r="I21" s="81">
        <f>I13+I18</f>
        <v>588487.26</v>
      </c>
      <c r="J21" s="81"/>
      <c r="K21" s="81"/>
      <c r="L21" s="82" t="s">
        <v>7</v>
      </c>
      <c r="M21" s="82"/>
      <c r="N21" s="82"/>
    </row>
    <row r="22" spans="1:15" x14ac:dyDescent="0.3">
      <c r="A22" s="30">
        <v>14</v>
      </c>
      <c r="B22" s="78" t="s">
        <v>15</v>
      </c>
      <c r="C22" s="78"/>
      <c r="D22" s="78"/>
      <c r="E22" s="78"/>
      <c r="F22" s="78"/>
      <c r="G22" s="78"/>
      <c r="H22" s="78"/>
      <c r="I22" s="79"/>
      <c r="J22" s="79"/>
      <c r="K22" s="79"/>
      <c r="L22" s="62" t="s">
        <v>7</v>
      </c>
      <c r="M22" s="62"/>
      <c r="N22" s="62"/>
    </row>
    <row r="23" spans="1:15" x14ac:dyDescent="0.3">
      <c r="A23" s="30">
        <v>15</v>
      </c>
      <c r="B23" s="78" t="s">
        <v>16</v>
      </c>
      <c r="C23" s="78"/>
      <c r="D23" s="78"/>
      <c r="E23" s="78"/>
      <c r="F23" s="78"/>
      <c r="G23" s="78"/>
      <c r="H23" s="78"/>
      <c r="I23" s="79"/>
      <c r="J23" s="79"/>
      <c r="K23" s="79"/>
      <c r="L23" s="62" t="s">
        <v>7</v>
      </c>
      <c r="M23" s="62"/>
      <c r="N23" s="62"/>
    </row>
    <row r="24" spans="1:15" x14ac:dyDescent="0.3">
      <c r="A24" s="31">
        <v>16</v>
      </c>
      <c r="B24" s="63" t="s">
        <v>17</v>
      </c>
      <c r="C24" s="63"/>
      <c r="D24" s="63"/>
      <c r="E24" s="63"/>
      <c r="F24" s="63"/>
      <c r="G24" s="63"/>
      <c r="H24" s="63"/>
      <c r="I24" s="64">
        <f>I14+I15-I18</f>
        <v>130068.39000000001</v>
      </c>
      <c r="J24" s="64"/>
      <c r="K24" s="64"/>
      <c r="L24" s="58" t="s">
        <v>7</v>
      </c>
      <c r="M24" s="58"/>
      <c r="N24" s="58"/>
      <c r="O24" s="12"/>
    </row>
    <row r="25" spans="1:15" x14ac:dyDescent="0.3">
      <c r="A25" s="4"/>
      <c r="B25" s="4"/>
      <c r="C25" s="4"/>
      <c r="D25" s="4"/>
      <c r="E25" s="4"/>
      <c r="F25" s="4"/>
      <c r="G25" s="4"/>
      <c r="H25" s="4"/>
      <c r="I25" s="17"/>
      <c r="J25" s="17"/>
      <c r="K25" s="14"/>
      <c r="L25" s="15"/>
      <c r="M25" s="15"/>
      <c r="N25" s="15"/>
    </row>
    <row r="26" spans="1:15" x14ac:dyDescent="0.3">
      <c r="A26" s="65" t="s">
        <v>18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</row>
    <row r="27" spans="1:15" x14ac:dyDescent="0.3">
      <c r="A27" s="4"/>
      <c r="B27" s="4"/>
      <c r="C27" s="4"/>
      <c r="D27" s="4"/>
      <c r="E27" s="4"/>
      <c r="F27" s="4"/>
      <c r="G27" s="4"/>
      <c r="H27" s="4"/>
      <c r="I27" s="17"/>
      <c r="J27" s="17"/>
      <c r="K27" s="14"/>
      <c r="L27" s="15"/>
      <c r="M27" s="15"/>
      <c r="N27" s="15"/>
    </row>
    <row r="28" spans="1:15" x14ac:dyDescent="0.3">
      <c r="A28" s="11"/>
      <c r="B28" s="73" t="s">
        <v>19</v>
      </c>
      <c r="C28" s="73"/>
      <c r="D28" s="73"/>
      <c r="E28" s="73"/>
      <c r="F28" s="73"/>
      <c r="G28" s="73"/>
      <c r="H28" s="73"/>
      <c r="I28" s="74" t="s">
        <v>20</v>
      </c>
      <c r="J28" s="74"/>
      <c r="K28" s="74"/>
      <c r="L28" s="74"/>
      <c r="M28" s="74"/>
      <c r="N28" s="74"/>
    </row>
    <row r="29" spans="1:15" x14ac:dyDescent="0.3">
      <c r="A29" s="27">
        <v>17</v>
      </c>
      <c r="B29" s="159" t="s">
        <v>37</v>
      </c>
      <c r="C29" s="159"/>
      <c r="D29" s="159"/>
      <c r="E29" s="159"/>
      <c r="F29" s="159"/>
      <c r="G29" s="159"/>
      <c r="H29" s="159"/>
      <c r="I29" s="131">
        <v>5800</v>
      </c>
      <c r="J29" s="131"/>
      <c r="K29" s="131"/>
      <c r="L29" s="132" t="s">
        <v>7</v>
      </c>
      <c r="M29" s="132"/>
      <c r="N29" s="132"/>
    </row>
    <row r="30" spans="1:15" x14ac:dyDescent="0.3">
      <c r="A30" s="27">
        <v>18</v>
      </c>
      <c r="B30" s="159" t="s">
        <v>38</v>
      </c>
      <c r="C30" s="159"/>
      <c r="D30" s="159"/>
      <c r="E30" s="159"/>
      <c r="F30" s="159"/>
      <c r="G30" s="159"/>
      <c r="H30" s="159"/>
      <c r="I30" s="131">
        <f>2660.4</f>
        <v>2660.4</v>
      </c>
      <c r="J30" s="131"/>
      <c r="K30" s="131"/>
      <c r="L30" s="132" t="s">
        <v>7</v>
      </c>
      <c r="M30" s="132"/>
      <c r="N30" s="132"/>
    </row>
    <row r="31" spans="1:15" x14ac:dyDescent="0.3">
      <c r="A31" s="27">
        <v>19</v>
      </c>
      <c r="B31" s="159" t="s">
        <v>39</v>
      </c>
      <c r="C31" s="159"/>
      <c r="D31" s="159"/>
      <c r="E31" s="159"/>
      <c r="F31" s="159"/>
      <c r="G31" s="159"/>
      <c r="H31" s="159"/>
      <c r="I31" s="131">
        <f>55500</f>
        <v>55500</v>
      </c>
      <c r="J31" s="131"/>
      <c r="K31" s="131"/>
      <c r="L31" s="132" t="s">
        <v>7</v>
      </c>
      <c r="M31" s="132"/>
      <c r="N31" s="132"/>
    </row>
    <row r="32" spans="1:15" ht="15" customHeight="1" x14ac:dyDescent="0.3">
      <c r="A32" s="28">
        <v>20</v>
      </c>
      <c r="B32" s="130" t="s">
        <v>40</v>
      </c>
      <c r="C32" s="130"/>
      <c r="D32" s="130"/>
      <c r="E32" s="130"/>
      <c r="F32" s="130"/>
      <c r="G32" s="130"/>
      <c r="H32" s="130"/>
      <c r="I32" s="131">
        <v>4500</v>
      </c>
      <c r="J32" s="131"/>
      <c r="K32" s="131"/>
      <c r="L32" s="132" t="s">
        <v>7</v>
      </c>
      <c r="M32" s="132"/>
      <c r="N32" s="132"/>
    </row>
    <row r="33" spans="1:16" ht="26.25" customHeight="1" x14ac:dyDescent="0.3">
      <c r="A33" s="27">
        <v>21</v>
      </c>
      <c r="B33" s="130" t="s">
        <v>41</v>
      </c>
      <c r="C33" s="130"/>
      <c r="D33" s="130"/>
      <c r="E33" s="130"/>
      <c r="F33" s="130"/>
      <c r="G33" s="130"/>
      <c r="H33" s="130"/>
      <c r="I33" s="131">
        <f>28510</f>
        <v>28510</v>
      </c>
      <c r="J33" s="131"/>
      <c r="K33" s="131"/>
      <c r="L33" s="132" t="s">
        <v>7</v>
      </c>
      <c r="M33" s="132"/>
      <c r="N33" s="132"/>
    </row>
    <row r="34" spans="1:16" ht="33.75" customHeight="1" x14ac:dyDescent="0.3">
      <c r="A34" s="27">
        <v>22</v>
      </c>
      <c r="B34" s="130" t="s">
        <v>42</v>
      </c>
      <c r="C34" s="130"/>
      <c r="D34" s="130"/>
      <c r="E34" s="130"/>
      <c r="F34" s="130"/>
      <c r="G34" s="130"/>
      <c r="H34" s="130"/>
      <c r="I34" s="131">
        <f>8120</f>
        <v>8120</v>
      </c>
      <c r="J34" s="131"/>
      <c r="K34" s="131"/>
      <c r="L34" s="132" t="s">
        <v>7</v>
      </c>
      <c r="M34" s="132"/>
      <c r="N34" s="132"/>
    </row>
    <row r="35" spans="1:16" ht="15" customHeight="1" x14ac:dyDescent="0.3">
      <c r="A35" s="27">
        <v>23</v>
      </c>
      <c r="B35" s="130" t="s">
        <v>43</v>
      </c>
      <c r="C35" s="130"/>
      <c r="D35" s="130"/>
      <c r="E35" s="130"/>
      <c r="F35" s="130"/>
      <c r="G35" s="130"/>
      <c r="H35" s="130"/>
      <c r="I35" s="131">
        <f>97030</f>
        <v>97030</v>
      </c>
      <c r="J35" s="131"/>
      <c r="K35" s="131"/>
      <c r="L35" s="132" t="s">
        <v>7</v>
      </c>
      <c r="M35" s="132"/>
      <c r="N35" s="132"/>
    </row>
    <row r="36" spans="1:16" ht="15" customHeight="1" x14ac:dyDescent="0.3">
      <c r="A36" s="27">
        <v>24</v>
      </c>
      <c r="B36" s="130" t="s">
        <v>44</v>
      </c>
      <c r="C36" s="130"/>
      <c r="D36" s="130"/>
      <c r="E36" s="130"/>
      <c r="F36" s="130"/>
      <c r="G36" s="130"/>
      <c r="H36" s="130"/>
      <c r="I36" s="131">
        <f>145200</f>
        <v>145200</v>
      </c>
      <c r="J36" s="131"/>
      <c r="K36" s="131"/>
      <c r="L36" s="132" t="s">
        <v>7</v>
      </c>
      <c r="M36" s="132"/>
      <c r="N36" s="132"/>
    </row>
    <row r="37" spans="1:16" ht="15" customHeight="1" x14ac:dyDescent="0.3">
      <c r="A37" s="27">
        <v>25</v>
      </c>
      <c r="B37" s="130" t="s">
        <v>79</v>
      </c>
      <c r="C37" s="130"/>
      <c r="D37" s="130"/>
      <c r="E37" s="130"/>
      <c r="F37" s="130"/>
      <c r="G37" s="130"/>
      <c r="H37" s="130"/>
      <c r="I37" s="131">
        <v>2098.36</v>
      </c>
      <c r="J37" s="131"/>
      <c r="K37" s="131"/>
      <c r="L37" s="132" t="s">
        <v>7</v>
      </c>
      <c r="M37" s="132"/>
      <c r="N37" s="132"/>
    </row>
    <row r="38" spans="1:16" ht="15" customHeight="1" x14ac:dyDescent="0.3">
      <c r="A38" s="27">
        <v>26</v>
      </c>
      <c r="B38" s="130" t="s">
        <v>53</v>
      </c>
      <c r="C38" s="130"/>
      <c r="D38" s="130"/>
      <c r="E38" s="130"/>
      <c r="F38" s="130"/>
      <c r="G38" s="130"/>
      <c r="H38" s="130"/>
      <c r="I38" s="131">
        <f>121159.61*I18/4156508.51</f>
        <v>18817.03561532297</v>
      </c>
      <c r="J38" s="131"/>
      <c r="K38" s="131"/>
      <c r="L38" s="132" t="s">
        <v>7</v>
      </c>
      <c r="M38" s="132"/>
      <c r="N38" s="132"/>
    </row>
    <row r="39" spans="1:16" ht="15" customHeight="1" x14ac:dyDescent="0.3">
      <c r="A39" s="27">
        <v>27</v>
      </c>
      <c r="B39" s="130" t="s">
        <v>21</v>
      </c>
      <c r="C39" s="130"/>
      <c r="D39" s="130"/>
      <c r="E39" s="130"/>
      <c r="F39" s="130"/>
      <c r="G39" s="130"/>
      <c r="H39" s="130"/>
      <c r="I39" s="153">
        <f>128947.24-16500</f>
        <v>112447.24</v>
      </c>
      <c r="J39" s="154"/>
      <c r="K39" s="155"/>
      <c r="L39" s="132" t="s">
        <v>7</v>
      </c>
      <c r="M39" s="132"/>
      <c r="N39" s="132"/>
      <c r="P39" s="12"/>
    </row>
    <row r="40" spans="1:16" ht="15" customHeight="1" x14ac:dyDescent="0.3">
      <c r="A40" s="27">
        <v>28</v>
      </c>
      <c r="B40" s="130" t="s">
        <v>22</v>
      </c>
      <c r="C40" s="130"/>
      <c r="D40" s="130"/>
      <c r="E40" s="130"/>
      <c r="F40" s="130"/>
      <c r="G40" s="130"/>
      <c r="H40" s="130"/>
      <c r="I40" s="160">
        <v>237747.44</v>
      </c>
      <c r="J40" s="160"/>
      <c r="K40" s="160"/>
      <c r="L40" s="132" t="s">
        <v>7</v>
      </c>
      <c r="M40" s="132"/>
      <c r="N40" s="132"/>
    </row>
    <row r="41" spans="1:16" x14ac:dyDescent="0.3">
      <c r="A41" s="4"/>
      <c r="B41" s="4"/>
      <c r="C41" s="4"/>
      <c r="D41" s="4"/>
      <c r="E41" s="4"/>
      <c r="F41" s="4"/>
      <c r="G41" s="4"/>
      <c r="H41" s="4"/>
      <c r="I41" s="17"/>
      <c r="J41" s="17"/>
      <c r="K41" s="14"/>
      <c r="L41" s="15"/>
      <c r="M41" s="15"/>
      <c r="N41" s="15"/>
    </row>
    <row r="42" spans="1:16" x14ac:dyDescent="0.3">
      <c r="A42" s="65" t="s">
        <v>23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</row>
    <row r="43" spans="1:16" x14ac:dyDescent="0.3">
      <c r="A43" s="4"/>
      <c r="B43" s="4"/>
      <c r="C43" s="4"/>
      <c r="D43" s="4"/>
      <c r="E43" s="4"/>
      <c r="F43" s="4"/>
      <c r="G43" s="4"/>
      <c r="H43" s="4"/>
      <c r="I43" s="17"/>
      <c r="J43" s="17"/>
      <c r="K43" s="14"/>
      <c r="L43" s="15"/>
      <c r="M43" s="15"/>
      <c r="N43" s="15"/>
    </row>
    <row r="44" spans="1:16" x14ac:dyDescent="0.3">
      <c r="A44" s="37">
        <v>29</v>
      </c>
      <c r="B44" s="136" t="s">
        <v>24</v>
      </c>
      <c r="C44" s="136"/>
      <c r="D44" s="136"/>
      <c r="E44" s="136"/>
      <c r="F44" s="136"/>
      <c r="G44" s="136"/>
      <c r="H44" s="136"/>
      <c r="I44" s="140">
        <f>43705.77</f>
        <v>43705.77</v>
      </c>
      <c r="J44" s="140"/>
      <c r="K44" s="140"/>
      <c r="L44" s="140"/>
      <c r="M44" s="140"/>
      <c r="N44" s="140"/>
    </row>
    <row r="45" spans="1:16" x14ac:dyDescent="0.3">
      <c r="A45" s="10">
        <v>30</v>
      </c>
      <c r="B45" s="44" t="s">
        <v>25</v>
      </c>
      <c r="C45" s="44"/>
      <c r="D45" s="44"/>
      <c r="E45" s="44"/>
      <c r="F45" s="44"/>
      <c r="G45" s="44"/>
      <c r="H45" s="44"/>
      <c r="I45" s="45">
        <f>39251.52</f>
        <v>39251.519999999997</v>
      </c>
      <c r="J45" s="45"/>
      <c r="K45" s="45"/>
      <c r="L45" s="45"/>
      <c r="M45" s="45"/>
      <c r="N45" s="45"/>
    </row>
    <row r="46" spans="1:16" x14ac:dyDescent="0.3">
      <c r="A46" s="4"/>
      <c r="B46" s="4"/>
      <c r="C46" s="4"/>
      <c r="D46" s="4"/>
      <c r="E46" s="4"/>
      <c r="F46" s="4"/>
      <c r="G46" s="4"/>
      <c r="H46" s="4"/>
      <c r="I46" s="17"/>
      <c r="J46" s="17"/>
      <c r="K46" s="14"/>
      <c r="L46" s="15"/>
      <c r="M46" s="15"/>
      <c r="N46" s="15"/>
    </row>
    <row r="47" spans="1:16" x14ac:dyDescent="0.3">
      <c r="A47" s="46" t="s">
        <v>26</v>
      </c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</row>
    <row r="48" spans="1:16" x14ac:dyDescent="0.3">
      <c r="A48" s="6"/>
      <c r="B48" s="6"/>
      <c r="C48" s="6"/>
      <c r="D48" s="6"/>
      <c r="E48" s="6"/>
      <c r="F48" s="6"/>
      <c r="G48" s="6"/>
      <c r="H48" s="6"/>
      <c r="I48" s="18"/>
      <c r="J48" s="18"/>
      <c r="K48" s="18"/>
      <c r="L48" s="19"/>
      <c r="M48" s="19"/>
      <c r="N48" s="19"/>
    </row>
    <row r="49" spans="1:14" x14ac:dyDescent="0.3">
      <c r="A49" s="34">
        <v>1</v>
      </c>
      <c r="B49" s="47" t="s">
        <v>51</v>
      </c>
      <c r="C49" s="47"/>
      <c r="D49" s="47"/>
      <c r="E49" s="47"/>
      <c r="F49" s="47"/>
      <c r="G49" s="47"/>
      <c r="H49" s="47"/>
      <c r="I49" s="156">
        <v>4268</v>
      </c>
      <c r="J49" s="157"/>
      <c r="K49" s="158"/>
      <c r="L49" s="48" t="s">
        <v>7</v>
      </c>
      <c r="M49" s="48"/>
      <c r="N49" s="48"/>
    </row>
    <row r="50" spans="1:14" x14ac:dyDescent="0.3">
      <c r="A50" s="34">
        <v>2</v>
      </c>
      <c r="B50" s="47" t="s">
        <v>45</v>
      </c>
      <c r="C50" s="47"/>
      <c r="D50" s="47"/>
      <c r="E50" s="47"/>
      <c r="F50" s="47"/>
      <c r="G50" s="47"/>
      <c r="H50" s="47"/>
      <c r="I50" s="145">
        <v>6500</v>
      </c>
      <c r="J50" s="146"/>
      <c r="K50" s="147"/>
      <c r="L50" s="48" t="s">
        <v>7</v>
      </c>
      <c r="M50" s="48"/>
      <c r="N50" s="48"/>
    </row>
    <row r="51" spans="1:14" x14ac:dyDescent="0.3">
      <c r="A51" s="34">
        <v>3</v>
      </c>
      <c r="B51" s="47" t="s">
        <v>46</v>
      </c>
      <c r="C51" s="47"/>
      <c r="D51" s="47"/>
      <c r="E51" s="47"/>
      <c r="F51" s="47"/>
      <c r="G51" s="47"/>
      <c r="H51" s="47"/>
      <c r="I51" s="145">
        <v>4600</v>
      </c>
      <c r="J51" s="146"/>
      <c r="K51" s="147"/>
      <c r="L51" s="48" t="s">
        <v>7</v>
      </c>
      <c r="M51" s="48"/>
      <c r="N51" s="48"/>
    </row>
    <row r="52" spans="1:14" x14ac:dyDescent="0.3">
      <c r="A52" s="34">
        <v>4</v>
      </c>
      <c r="B52" s="47" t="s">
        <v>47</v>
      </c>
      <c r="C52" s="47"/>
      <c r="D52" s="47"/>
      <c r="E52" s="47"/>
      <c r="F52" s="47"/>
      <c r="G52" s="47"/>
      <c r="H52" s="47"/>
      <c r="I52" s="145">
        <v>10638</v>
      </c>
      <c r="J52" s="146"/>
      <c r="K52" s="147"/>
      <c r="L52" s="48" t="s">
        <v>7</v>
      </c>
      <c r="M52" s="48"/>
      <c r="N52" s="48"/>
    </row>
    <row r="53" spans="1:14" x14ac:dyDescent="0.3">
      <c r="A53" s="34">
        <v>5</v>
      </c>
      <c r="B53" s="47" t="s">
        <v>48</v>
      </c>
      <c r="C53" s="47"/>
      <c r="D53" s="47"/>
      <c r="E53" s="47"/>
      <c r="F53" s="47"/>
      <c r="G53" s="47"/>
      <c r="H53" s="47"/>
      <c r="I53" s="145">
        <v>20000</v>
      </c>
      <c r="J53" s="146"/>
      <c r="K53" s="147"/>
      <c r="L53" s="48" t="s">
        <v>7</v>
      </c>
      <c r="M53" s="48"/>
      <c r="N53" s="48"/>
    </row>
    <row r="54" spans="1:14" x14ac:dyDescent="0.3">
      <c r="A54" s="34">
        <v>6</v>
      </c>
      <c r="B54" s="47" t="s">
        <v>49</v>
      </c>
      <c r="C54" s="47"/>
      <c r="D54" s="47"/>
      <c r="E54" s="47"/>
      <c r="F54" s="47"/>
      <c r="G54" s="47"/>
      <c r="H54" s="47"/>
      <c r="I54" s="145">
        <v>9575</v>
      </c>
      <c r="J54" s="146"/>
      <c r="K54" s="147"/>
      <c r="L54" s="48" t="s">
        <v>7</v>
      </c>
      <c r="M54" s="48"/>
      <c r="N54" s="48"/>
    </row>
    <row r="55" spans="1:14" x14ac:dyDescent="0.3">
      <c r="A55" s="34">
        <v>7</v>
      </c>
      <c r="B55" s="47" t="s">
        <v>50</v>
      </c>
      <c r="C55" s="47"/>
      <c r="D55" s="47"/>
      <c r="E55" s="47"/>
      <c r="F55" s="47"/>
      <c r="G55" s="47"/>
      <c r="H55" s="47"/>
      <c r="I55" s="145">
        <v>178442.93</v>
      </c>
      <c r="J55" s="146"/>
      <c r="K55" s="147"/>
      <c r="L55" s="48" t="s">
        <v>7</v>
      </c>
      <c r="M55" s="48"/>
      <c r="N55" s="48"/>
    </row>
    <row r="56" spans="1:14" ht="27.75" customHeight="1" x14ac:dyDescent="0.3">
      <c r="A56" s="34">
        <v>8</v>
      </c>
      <c r="B56" s="47" t="s">
        <v>76</v>
      </c>
      <c r="C56" s="47"/>
      <c r="D56" s="47"/>
      <c r="E56" s="47"/>
      <c r="F56" s="47"/>
      <c r="G56" s="47"/>
      <c r="H56" s="47"/>
      <c r="I56" s="135">
        <v>3723.51</v>
      </c>
      <c r="J56" s="135"/>
      <c r="K56" s="135"/>
      <c r="L56" s="48" t="s">
        <v>7</v>
      </c>
      <c r="M56" s="48"/>
      <c r="N56" s="48"/>
    </row>
    <row r="57" spans="1:14" x14ac:dyDescent="0.3">
      <c r="A57" s="6"/>
      <c r="B57" s="6"/>
      <c r="C57" s="6"/>
      <c r="D57" s="6"/>
      <c r="E57" s="6"/>
      <c r="F57" s="6"/>
      <c r="G57" s="6"/>
      <c r="H57" s="6"/>
      <c r="I57" s="18"/>
      <c r="J57" s="18"/>
      <c r="K57" s="18"/>
      <c r="L57" s="19"/>
      <c r="M57" s="19"/>
      <c r="N57" s="19"/>
    </row>
    <row r="58" spans="1:14" x14ac:dyDescent="0.3">
      <c r="A58" s="46" t="s">
        <v>27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</row>
    <row r="59" spans="1:14" x14ac:dyDescent="0.3">
      <c r="A59" s="8"/>
      <c r="B59" s="42" t="s">
        <v>28</v>
      </c>
      <c r="C59" s="42"/>
      <c r="D59" s="42"/>
      <c r="E59" s="42"/>
      <c r="F59" s="42"/>
      <c r="G59" s="42"/>
      <c r="H59" s="42"/>
      <c r="I59" s="61">
        <v>0</v>
      </c>
      <c r="J59" s="61"/>
      <c r="K59" s="61"/>
      <c r="L59" s="61"/>
      <c r="M59" s="61"/>
      <c r="N59" s="61"/>
    </row>
    <row r="60" spans="1:14" x14ac:dyDescent="0.3">
      <c r="A60" s="9"/>
      <c r="B60" s="54" t="s">
        <v>29</v>
      </c>
      <c r="C60" s="54"/>
      <c r="D60" s="54"/>
      <c r="E60" s="54"/>
      <c r="F60" s="54"/>
      <c r="G60" s="54"/>
      <c r="H60" s="54"/>
      <c r="I60" s="55">
        <v>0</v>
      </c>
      <c r="J60" s="55"/>
      <c r="K60" s="55"/>
      <c r="L60" s="55"/>
      <c r="M60" s="55"/>
      <c r="N60" s="55"/>
    </row>
    <row r="61" spans="1:14" x14ac:dyDescent="0.3">
      <c r="A61" s="9"/>
      <c r="B61" s="54" t="s">
        <v>30</v>
      </c>
      <c r="C61" s="54"/>
      <c r="D61" s="54"/>
      <c r="E61" s="54"/>
      <c r="F61" s="54"/>
      <c r="G61" s="54"/>
      <c r="H61" s="54"/>
      <c r="I61" s="55">
        <v>0</v>
      </c>
      <c r="J61" s="55"/>
      <c r="K61" s="55"/>
      <c r="L61" s="55"/>
      <c r="M61" s="55"/>
      <c r="N61" s="55"/>
    </row>
    <row r="62" spans="1:14" x14ac:dyDescent="0.3">
      <c r="A62" s="10"/>
      <c r="B62" s="44" t="s">
        <v>31</v>
      </c>
      <c r="C62" s="44"/>
      <c r="D62" s="44"/>
      <c r="E62" s="44"/>
      <c r="F62" s="44"/>
      <c r="G62" s="44"/>
      <c r="H62" s="44"/>
      <c r="I62" s="59">
        <v>0</v>
      </c>
      <c r="J62" s="59"/>
      <c r="K62" s="59"/>
      <c r="L62" s="58" t="s">
        <v>7</v>
      </c>
      <c r="M62" s="58"/>
      <c r="N62" s="58"/>
    </row>
    <row r="63" spans="1:14" x14ac:dyDescent="0.3">
      <c r="A63" s="6"/>
      <c r="B63" s="6"/>
      <c r="C63" s="6"/>
      <c r="D63" s="6"/>
      <c r="E63" s="6"/>
      <c r="F63" s="6"/>
      <c r="G63" s="6"/>
      <c r="H63" s="6"/>
      <c r="I63" s="18"/>
      <c r="J63" s="18"/>
      <c r="K63" s="18"/>
      <c r="L63" s="19"/>
      <c r="M63" s="19"/>
      <c r="N63" s="19"/>
    </row>
    <row r="64" spans="1:14" x14ac:dyDescent="0.3">
      <c r="A64" s="46" t="s">
        <v>32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</row>
    <row r="65" spans="1:14" x14ac:dyDescent="0.3">
      <c r="A65" s="6"/>
      <c r="B65" s="6"/>
      <c r="C65" s="6"/>
      <c r="D65" s="6"/>
      <c r="E65" s="6"/>
      <c r="F65" s="6"/>
      <c r="G65" s="6"/>
      <c r="H65" s="6"/>
      <c r="I65" s="18"/>
      <c r="J65" s="18"/>
      <c r="K65" s="18"/>
      <c r="L65" s="19"/>
      <c r="M65" s="19"/>
      <c r="N65" s="19"/>
    </row>
    <row r="66" spans="1:14" x14ac:dyDescent="0.3">
      <c r="A66" s="8"/>
      <c r="B66" s="42" t="s">
        <v>33</v>
      </c>
      <c r="C66" s="42"/>
      <c r="D66" s="42"/>
      <c r="E66" s="42"/>
      <c r="F66" s="42"/>
      <c r="G66" s="42"/>
      <c r="H66" s="42"/>
      <c r="I66" s="60">
        <v>0</v>
      </c>
      <c r="J66" s="60"/>
      <c r="K66" s="60"/>
      <c r="L66" s="60"/>
      <c r="M66" s="60"/>
      <c r="N66" s="60"/>
    </row>
    <row r="67" spans="1:14" x14ac:dyDescent="0.3">
      <c r="A67" s="9"/>
      <c r="B67" s="54" t="s">
        <v>34</v>
      </c>
      <c r="C67" s="54"/>
      <c r="D67" s="54"/>
      <c r="E67" s="54"/>
      <c r="F67" s="54"/>
      <c r="G67" s="54"/>
      <c r="H67" s="54"/>
      <c r="I67" s="55">
        <v>0</v>
      </c>
      <c r="J67" s="55"/>
      <c r="K67" s="55"/>
      <c r="L67" s="55"/>
      <c r="M67" s="55"/>
      <c r="N67" s="55"/>
    </row>
    <row r="68" spans="1:14" x14ac:dyDescent="0.3">
      <c r="A68" s="10"/>
      <c r="B68" s="56" t="s">
        <v>35</v>
      </c>
      <c r="C68" s="56"/>
      <c r="D68" s="56"/>
      <c r="E68" s="56"/>
      <c r="F68" s="56"/>
      <c r="G68" s="56"/>
      <c r="H68" s="56"/>
      <c r="I68" s="57">
        <v>0</v>
      </c>
      <c r="J68" s="57"/>
      <c r="K68" s="57"/>
      <c r="L68" s="58" t="s">
        <v>7</v>
      </c>
      <c r="M68" s="58"/>
      <c r="N68" s="58"/>
    </row>
    <row r="69" spans="1:14" x14ac:dyDescent="0.3">
      <c r="A69" s="7"/>
      <c r="B69" s="7"/>
      <c r="C69" s="7"/>
      <c r="D69" s="7"/>
      <c r="E69" s="7"/>
      <c r="F69" s="7"/>
      <c r="G69" s="7"/>
      <c r="H69" s="7"/>
      <c r="I69" s="20"/>
      <c r="J69" s="20"/>
      <c r="K69" s="20"/>
      <c r="L69" s="21"/>
      <c r="M69" s="21"/>
      <c r="N69" s="21"/>
    </row>
    <row r="70" spans="1:14" x14ac:dyDescent="0.3">
      <c r="A70" s="7"/>
      <c r="B70" s="7"/>
      <c r="C70" s="7"/>
      <c r="D70" s="7"/>
      <c r="E70" s="7"/>
      <c r="F70" s="7"/>
      <c r="G70" s="7"/>
      <c r="H70" s="7"/>
      <c r="I70" s="20"/>
      <c r="J70" s="20"/>
      <c r="K70" s="20"/>
      <c r="L70" s="21"/>
      <c r="M70" s="21"/>
      <c r="N70" s="21"/>
    </row>
    <row r="71" spans="1:14" x14ac:dyDescent="0.3">
      <c r="A71" s="7"/>
      <c r="B71" s="7"/>
      <c r="C71" s="7"/>
      <c r="D71" s="7"/>
      <c r="E71" s="7"/>
      <c r="F71" s="7"/>
      <c r="G71" s="7"/>
      <c r="H71" s="7"/>
      <c r="I71" s="20"/>
      <c r="J71" s="20"/>
      <c r="K71" s="20"/>
      <c r="L71" s="21"/>
      <c r="M71" s="21"/>
      <c r="N71" s="21"/>
    </row>
  </sheetData>
  <mergeCells count="135">
    <mergeCell ref="I45:N45"/>
    <mergeCell ref="A47:N47"/>
    <mergeCell ref="B50:H50"/>
    <mergeCell ref="B51:H51"/>
    <mergeCell ref="B52:H52"/>
    <mergeCell ref="B53:H53"/>
    <mergeCell ref="B54:H54"/>
    <mergeCell ref="B55:H55"/>
    <mergeCell ref="L50:N50"/>
    <mergeCell ref="L51:N51"/>
    <mergeCell ref="L52:N52"/>
    <mergeCell ref="I51:K51"/>
    <mergeCell ref="A64:N64"/>
    <mergeCell ref="B66:H66"/>
    <mergeCell ref="I66:N66"/>
    <mergeCell ref="B67:H67"/>
    <mergeCell ref="I67:N67"/>
    <mergeCell ref="B68:H68"/>
    <mergeCell ref="I68:K68"/>
    <mergeCell ref="L68:N68"/>
    <mergeCell ref="B60:H60"/>
    <mergeCell ref="I60:N60"/>
    <mergeCell ref="B61:H61"/>
    <mergeCell ref="I61:N61"/>
    <mergeCell ref="B62:H62"/>
    <mergeCell ref="I62:K62"/>
    <mergeCell ref="L62:N62"/>
    <mergeCell ref="A58:N58"/>
    <mergeCell ref="B59:H59"/>
    <mergeCell ref="I59:N59"/>
    <mergeCell ref="L39:N39"/>
    <mergeCell ref="B40:H40"/>
    <mergeCell ref="I40:K40"/>
    <mergeCell ref="L40:N40"/>
    <mergeCell ref="B38:H38"/>
    <mergeCell ref="I38:K38"/>
    <mergeCell ref="L38:N38"/>
    <mergeCell ref="B39:H39"/>
    <mergeCell ref="I55:K55"/>
    <mergeCell ref="L53:N53"/>
    <mergeCell ref="L54:N54"/>
    <mergeCell ref="L55:N55"/>
    <mergeCell ref="B49:H49"/>
    <mergeCell ref="L49:N49"/>
    <mergeCell ref="B56:H56"/>
    <mergeCell ref="I56:K56"/>
    <mergeCell ref="L56:N56"/>
    <mergeCell ref="A42:N42"/>
    <mergeCell ref="B44:H44"/>
    <mergeCell ref="I44:N44"/>
    <mergeCell ref="B45:H45"/>
    <mergeCell ref="L35:N35"/>
    <mergeCell ref="B35:H35"/>
    <mergeCell ref="I35:K35"/>
    <mergeCell ref="L36:N36"/>
    <mergeCell ref="B36:H36"/>
    <mergeCell ref="I36:K36"/>
    <mergeCell ref="B30:H30"/>
    <mergeCell ref="I30:K30"/>
    <mergeCell ref="L30:N30"/>
    <mergeCell ref="B31:H31"/>
    <mergeCell ref="I31:K31"/>
    <mergeCell ref="L31:N31"/>
    <mergeCell ref="B32:H32"/>
    <mergeCell ref="L32:N32"/>
    <mergeCell ref="I32:K32"/>
    <mergeCell ref="L33:N33"/>
    <mergeCell ref="B33:H33"/>
    <mergeCell ref="I33:K33"/>
    <mergeCell ref="L34:N34"/>
    <mergeCell ref="B34:H34"/>
    <mergeCell ref="I34:K34"/>
    <mergeCell ref="A26:N26"/>
    <mergeCell ref="B28:H28"/>
    <mergeCell ref="I28:N28"/>
    <mergeCell ref="B29:H29"/>
    <mergeCell ref="I29:K29"/>
    <mergeCell ref="L29:N29"/>
    <mergeCell ref="B23:H23"/>
    <mergeCell ref="I23:K23"/>
    <mergeCell ref="L23:N23"/>
    <mergeCell ref="B24:H24"/>
    <mergeCell ref="I24:K24"/>
    <mergeCell ref="L24:N24"/>
    <mergeCell ref="B21:H21"/>
    <mergeCell ref="I21:K21"/>
    <mergeCell ref="L21:N21"/>
    <mergeCell ref="B22:H22"/>
    <mergeCell ref="I22:K22"/>
    <mergeCell ref="L22:N22"/>
    <mergeCell ref="L19:N19"/>
    <mergeCell ref="B20:H20"/>
    <mergeCell ref="I20:K20"/>
    <mergeCell ref="L20:N20"/>
    <mergeCell ref="B19:H19"/>
    <mergeCell ref="I19:K19"/>
    <mergeCell ref="B17:H17"/>
    <mergeCell ref="I17:K17"/>
    <mergeCell ref="L17:N17"/>
    <mergeCell ref="B18:H18"/>
    <mergeCell ref="I18:K18"/>
    <mergeCell ref="L18:N18"/>
    <mergeCell ref="B8:H8"/>
    <mergeCell ref="I8:N8"/>
    <mergeCell ref="A10:N10"/>
    <mergeCell ref="B12:H12"/>
    <mergeCell ref="I12:K12"/>
    <mergeCell ref="L12:N12"/>
    <mergeCell ref="B14:H14"/>
    <mergeCell ref="I14:K14"/>
    <mergeCell ref="L14:N14"/>
    <mergeCell ref="A1:N1"/>
    <mergeCell ref="A3:D3"/>
    <mergeCell ref="B6:H6"/>
    <mergeCell ref="I6:N6"/>
    <mergeCell ref="B7:H7"/>
    <mergeCell ref="I7:N7"/>
    <mergeCell ref="I52:K52"/>
    <mergeCell ref="I53:K53"/>
    <mergeCell ref="I54:K54"/>
    <mergeCell ref="B13:H13"/>
    <mergeCell ref="I13:K13"/>
    <mergeCell ref="L13:N13"/>
    <mergeCell ref="B37:H37"/>
    <mergeCell ref="I37:K37"/>
    <mergeCell ref="L37:N37"/>
    <mergeCell ref="I39:K39"/>
    <mergeCell ref="I49:K49"/>
    <mergeCell ref="I50:K50"/>
    <mergeCell ref="B15:H15"/>
    <mergeCell ref="I15:K15"/>
    <mergeCell ref="L15:N15"/>
    <mergeCell ref="B16:H16"/>
    <mergeCell ref="I16:K16"/>
    <mergeCell ref="L16:N16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Красных Коммунаров 12</vt:lpstr>
      <vt:lpstr>Свободы 89</vt:lpstr>
      <vt:lpstr>Свободы 83а</vt:lpstr>
      <vt:lpstr>Победы 78</vt:lpstr>
      <vt:lpstr>Ново-Вокзальная 18</vt:lpstr>
      <vt:lpstr>Ново-Вокзальная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2026-02-28T08:20:36Z</dcterms:modified>
</cp:coreProperties>
</file>